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90" windowHeight="13065"/>
  </bookViews>
  <sheets>
    <sheet name="Sheet1" sheetId="1" r:id="rId1"/>
  </sheets>
  <definedNames>
    <definedName name="_xlnm._FilterDatabase" localSheetId="0" hidden="1">Sheet1!$A$2:$L$237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<sst xmlns="http://schemas.openxmlformats.org/spreadsheetml/2006/main" count="328">
  <si>
    <t>三台县2024年上半年公开考试招聘教师考试总成绩和进入体检人员名单</t>
  </si>
  <si>
    <t>序号</t>
  </si>
  <si>
    <t>报考单位</t>
  </si>
  <si>
    <t>报考岗位</t>
  </si>
  <si>
    <t>岗位编码</t>
  </si>
  <si>
    <t>姓名</t>
  </si>
  <si>
    <t>性别</t>
  </si>
  <si>
    <t>笔试总成绩</t>
  </si>
  <si>
    <t>面试成绩</t>
  </si>
  <si>
    <t>面试折
合成绩</t>
  </si>
  <si>
    <t>总成绩</t>
  </si>
  <si>
    <t>总成绩
排名</t>
  </si>
  <si>
    <t>是否进入体检</t>
  </si>
  <si>
    <t>（三台县）城区义教（小学）</t>
  </si>
  <si>
    <t>小学语文</t>
  </si>
  <si>
    <t>24040501</t>
  </si>
  <si>
    <t>刘子阳</t>
  </si>
  <si>
    <t>女</t>
  </si>
  <si>
    <t>吴超</t>
  </si>
  <si>
    <t>男</t>
  </si>
  <si>
    <t>81.18</t>
  </si>
  <si>
    <t>贾鑫</t>
  </si>
  <si>
    <t>熊丽萍</t>
  </si>
  <si>
    <t>李鑫</t>
  </si>
  <si>
    <t>赵晨曦</t>
  </si>
  <si>
    <t>罗兰</t>
  </si>
  <si>
    <t>叶青</t>
  </si>
  <si>
    <t>张静</t>
  </si>
  <si>
    <t>李珊</t>
  </si>
  <si>
    <t>王雅萱</t>
  </si>
  <si>
    <t>廖思敏</t>
  </si>
  <si>
    <t>王春</t>
  </si>
  <si>
    <t>胡莎莎</t>
  </si>
  <si>
    <t>王雪</t>
  </si>
  <si>
    <t>李海龙</t>
  </si>
  <si>
    <t>黄睿</t>
  </si>
  <si>
    <t>袁竹</t>
  </si>
  <si>
    <t>董津</t>
  </si>
  <si>
    <t>刘敏</t>
  </si>
  <si>
    <t>杨虹</t>
  </si>
  <si>
    <t>刘葫敏</t>
  </si>
  <si>
    <t>罗丹丹</t>
  </si>
  <si>
    <t>张欢</t>
  </si>
  <si>
    <t>张红</t>
  </si>
  <si>
    <t>张蓝云</t>
  </si>
  <si>
    <t>小学数学</t>
  </si>
  <si>
    <t>24040502</t>
  </si>
  <si>
    <t>王海燕</t>
  </si>
  <si>
    <t>白曼洁</t>
  </si>
  <si>
    <t>段巧芸</t>
  </si>
  <si>
    <t>朱喜丽</t>
  </si>
  <si>
    <t>冉澳彬</t>
  </si>
  <si>
    <t>曾雪</t>
  </si>
  <si>
    <t>王歌</t>
  </si>
  <si>
    <t>尹钘</t>
  </si>
  <si>
    <t>韩怡梅</t>
  </si>
  <si>
    <t>谢诗雨</t>
  </si>
  <si>
    <t>姜黎</t>
  </si>
  <si>
    <t>文海清</t>
  </si>
  <si>
    <t>张皓月</t>
  </si>
  <si>
    <t>胡蝶</t>
  </si>
  <si>
    <t>杜艳</t>
  </si>
  <si>
    <t>赵巧凤</t>
  </si>
  <si>
    <t>廖明珠</t>
  </si>
  <si>
    <t>钟淼</t>
  </si>
  <si>
    <t>徐东</t>
  </si>
  <si>
    <t>骆雨婷</t>
  </si>
  <si>
    <t>罗丽秋</t>
  </si>
  <si>
    <t>张龙</t>
  </si>
  <si>
    <t>杨雨蝶</t>
  </si>
  <si>
    <t>张平</t>
  </si>
  <si>
    <t>银子函</t>
  </si>
  <si>
    <t>代巧华</t>
  </si>
  <si>
    <t>周倩</t>
  </si>
  <si>
    <t>何丽梅</t>
  </si>
  <si>
    <t>小学英语</t>
  </si>
  <si>
    <t>24040503</t>
  </si>
  <si>
    <t>徐鑫</t>
  </si>
  <si>
    <t>许雅思</t>
  </si>
  <si>
    <t>曹琳</t>
  </si>
  <si>
    <t>韦仁</t>
  </si>
  <si>
    <t>唐敏</t>
  </si>
  <si>
    <t>杜薇</t>
  </si>
  <si>
    <t>何爽</t>
  </si>
  <si>
    <t>小学信息技术</t>
  </si>
  <si>
    <t>24040504</t>
  </si>
  <si>
    <t>岳中材</t>
  </si>
  <si>
    <t>隆至洋</t>
  </si>
  <si>
    <t>胡洁</t>
  </si>
  <si>
    <t>小学体育</t>
  </si>
  <si>
    <t>24040505</t>
  </si>
  <si>
    <t>罗欣雨</t>
  </si>
  <si>
    <t>苟熠凯</t>
  </si>
  <si>
    <t>刘安海</t>
  </si>
  <si>
    <t>徐粼霜</t>
  </si>
  <si>
    <t>杨烜</t>
  </si>
  <si>
    <t>唐青青</t>
  </si>
  <si>
    <t>何通凡</t>
  </si>
  <si>
    <t>何克超</t>
  </si>
  <si>
    <t>彭旭俊</t>
  </si>
  <si>
    <t>赵建波</t>
  </si>
  <si>
    <t>杜倩</t>
  </si>
  <si>
    <t>小学美术</t>
  </si>
  <si>
    <t>24040506</t>
  </si>
  <si>
    <t>何宛鸿</t>
  </si>
  <si>
    <t>杜思瑶</t>
  </si>
  <si>
    <t>陈洋</t>
  </si>
  <si>
    <t>张怡乐</t>
  </si>
  <si>
    <t>伍昕怡</t>
  </si>
  <si>
    <t>王馨</t>
  </si>
  <si>
    <t>小学音乐</t>
  </si>
  <si>
    <t>24040507</t>
  </si>
  <si>
    <t>龙慧蓉</t>
  </si>
  <si>
    <t>刘松舟</t>
  </si>
  <si>
    <t>杨君宜</t>
  </si>
  <si>
    <t>陈俊卓</t>
  </si>
  <si>
    <t>贾桂娟</t>
  </si>
  <si>
    <t>田远桃</t>
  </si>
  <si>
    <t>小学道德与法治</t>
  </si>
  <si>
    <t>24040508</t>
  </si>
  <si>
    <t>付洋</t>
  </si>
  <si>
    <t>魏雪</t>
  </si>
  <si>
    <t>（三台县）城区义教（初中）</t>
  </si>
  <si>
    <t>初中道德与法治</t>
  </si>
  <si>
    <t>24040509</t>
  </si>
  <si>
    <t>何千禧</t>
  </si>
  <si>
    <t>张磊</t>
  </si>
  <si>
    <t>胡泗攀</t>
  </si>
  <si>
    <t>初中语文</t>
  </si>
  <si>
    <t>24040510</t>
  </si>
  <si>
    <t>李良芬</t>
  </si>
  <si>
    <t>王朝霞</t>
  </si>
  <si>
    <t>黄兴莲</t>
  </si>
  <si>
    <t>颜茜</t>
  </si>
  <si>
    <t>李佩</t>
  </si>
  <si>
    <t>傅宜</t>
  </si>
  <si>
    <t>姚洁</t>
  </si>
  <si>
    <t>王嘉泰</t>
  </si>
  <si>
    <t>谢春萍</t>
  </si>
  <si>
    <t>刘雨</t>
  </si>
  <si>
    <t>杨静</t>
  </si>
  <si>
    <t>霍志程</t>
  </si>
  <si>
    <t>吴瑶琳</t>
  </si>
  <si>
    <t>吴若男</t>
  </si>
  <si>
    <t>蒋艳君</t>
  </si>
  <si>
    <t>薛继雯</t>
  </si>
  <si>
    <t>杨晓慧</t>
  </si>
  <si>
    <t>李敏</t>
  </si>
  <si>
    <t>贺椿钱</t>
  </si>
  <si>
    <t>初中数学</t>
  </si>
  <si>
    <t>24040511</t>
  </si>
  <si>
    <t>杨宜为</t>
  </si>
  <si>
    <t>刘琼</t>
  </si>
  <si>
    <t>王南岚</t>
  </si>
  <si>
    <t>倪宇</t>
  </si>
  <si>
    <t>左晋</t>
  </si>
  <si>
    <t>王莉莉</t>
  </si>
  <si>
    <t>黄钰琼</t>
  </si>
  <si>
    <t>邓敏</t>
  </si>
  <si>
    <t>喻家兴</t>
  </si>
  <si>
    <t>张永坤</t>
  </si>
  <si>
    <t>于嘉丽</t>
  </si>
  <si>
    <t>彭冰冰</t>
  </si>
  <si>
    <t>侯炼</t>
  </si>
  <si>
    <t>初中英语</t>
  </si>
  <si>
    <t>24040512</t>
  </si>
  <si>
    <t>李佳</t>
  </si>
  <si>
    <t>苗蕊</t>
  </si>
  <si>
    <t>刘汉秦</t>
  </si>
  <si>
    <t>胡亚</t>
  </si>
  <si>
    <t>唐晓鹏</t>
  </si>
  <si>
    <t>罗涵玥</t>
  </si>
  <si>
    <t>李冉</t>
  </si>
  <si>
    <t>冯芮雪</t>
  </si>
  <si>
    <t>毛梦媛</t>
  </si>
  <si>
    <t>李丹</t>
  </si>
  <si>
    <t>徐丽萍</t>
  </si>
  <si>
    <t>钟慧</t>
  </si>
  <si>
    <t>付佳灵</t>
  </si>
  <si>
    <t>欧阳逸佳</t>
  </si>
  <si>
    <t>张芳</t>
  </si>
  <si>
    <t>姚瑶</t>
  </si>
  <si>
    <t>吴洪学</t>
  </si>
  <si>
    <t>王凤</t>
  </si>
  <si>
    <t>初中物理</t>
  </si>
  <si>
    <t>24040513</t>
  </si>
  <si>
    <t>陈雨豪</t>
  </si>
  <si>
    <t>黄开心</t>
  </si>
  <si>
    <t>周淇</t>
  </si>
  <si>
    <t>何丞</t>
  </si>
  <si>
    <t>刘楠馨</t>
  </si>
  <si>
    <t>张应洪</t>
  </si>
  <si>
    <t>初中化学</t>
  </si>
  <si>
    <t>24040514</t>
  </si>
  <si>
    <t>伏铃清</t>
  </si>
  <si>
    <t>李佳文</t>
  </si>
  <si>
    <t>魏薇</t>
  </si>
  <si>
    <t>初中体育</t>
  </si>
  <si>
    <t>24040515</t>
  </si>
  <si>
    <t>廖庆荣</t>
  </si>
  <si>
    <t>陈天华</t>
  </si>
  <si>
    <t>王海钰</t>
  </si>
  <si>
    <t>王倩</t>
  </si>
  <si>
    <t>李信龙</t>
  </si>
  <si>
    <t>杨钦淋</t>
  </si>
  <si>
    <t>唐凡明</t>
  </si>
  <si>
    <t>李文</t>
  </si>
  <si>
    <t>王涛</t>
  </si>
  <si>
    <t>初中美术</t>
  </si>
  <si>
    <t>24040516</t>
  </si>
  <si>
    <t>苟宏敏</t>
  </si>
  <si>
    <t>王琳淇</t>
  </si>
  <si>
    <t>王光全</t>
  </si>
  <si>
    <t>初中音乐</t>
  </si>
  <si>
    <t>24040517</t>
  </si>
  <si>
    <t>雍甜甜</t>
  </si>
  <si>
    <t>苗雨诗</t>
  </si>
  <si>
    <t>邓双林</t>
  </si>
  <si>
    <t>（三台县）芦溪场镇（芦溪二小）</t>
  </si>
  <si>
    <t>24040518</t>
  </si>
  <si>
    <t>李娟</t>
  </si>
  <si>
    <t>何婧佳</t>
  </si>
  <si>
    <t>陈黎</t>
  </si>
  <si>
    <t>（三台县）芦溪场镇（芦溪一小）</t>
  </si>
  <si>
    <t>24040519</t>
  </si>
  <si>
    <t>冯欣</t>
  </si>
  <si>
    <t>钟雪梅</t>
  </si>
  <si>
    <t>胡精容</t>
  </si>
  <si>
    <t>24040520</t>
  </si>
  <si>
    <t>高超</t>
  </si>
  <si>
    <t>徐双</t>
  </si>
  <si>
    <t>黄雨晴</t>
  </si>
  <si>
    <t>24040521</t>
  </si>
  <si>
    <t>冯思云</t>
  </si>
  <si>
    <t>冯艳艳</t>
  </si>
  <si>
    <t>林文静</t>
  </si>
  <si>
    <t>24040522</t>
  </si>
  <si>
    <t>涂加林</t>
  </si>
  <si>
    <t>王剑</t>
  </si>
  <si>
    <t>包建超</t>
  </si>
  <si>
    <t>（三台县）芦溪场镇（芦溪二中）</t>
  </si>
  <si>
    <t>24040523</t>
  </si>
  <si>
    <t>张月</t>
  </si>
  <si>
    <t>何海霞</t>
  </si>
  <si>
    <t>刘伟</t>
  </si>
  <si>
    <t>（三台县）芦溪场镇（芦溪初中）</t>
  </si>
  <si>
    <t>24040524</t>
  </si>
  <si>
    <t>赖丹</t>
  </si>
  <si>
    <t>涂婷</t>
  </si>
  <si>
    <t>（三台县）芦溪场镇（芦溪初中、芦溪二中）</t>
  </si>
  <si>
    <t>24040525</t>
  </si>
  <si>
    <t>杨欢</t>
  </si>
  <si>
    <t>李成毅</t>
  </si>
  <si>
    <t>林高阳</t>
  </si>
  <si>
    <t>张娅</t>
  </si>
  <si>
    <t>张继昇</t>
  </si>
  <si>
    <t>24040526</t>
  </si>
  <si>
    <t>李宇宇</t>
  </si>
  <si>
    <t>81.00</t>
  </si>
  <si>
    <t>江星星</t>
  </si>
  <si>
    <t>80.10</t>
  </si>
  <si>
    <t>昝麟彦</t>
  </si>
  <si>
    <t>79.48</t>
  </si>
  <si>
    <t>24040527</t>
  </si>
  <si>
    <t>邹鑫</t>
  </si>
  <si>
    <t>刘俊波</t>
  </si>
  <si>
    <t>李淼</t>
  </si>
  <si>
    <t>24040528</t>
  </si>
  <si>
    <t>王宇鑫</t>
  </si>
  <si>
    <t>欧阳志帅</t>
  </si>
  <si>
    <t>白诗丽</t>
  </si>
  <si>
    <t>（三台县）刘营职业高级中学校</t>
  </si>
  <si>
    <t>职中教师</t>
  </si>
  <si>
    <t>24040529</t>
  </si>
  <si>
    <t>杨茂田</t>
  </si>
  <si>
    <t>徐庆</t>
  </si>
  <si>
    <t>83.10</t>
  </si>
  <si>
    <t>陈超</t>
  </si>
  <si>
    <t>82.78</t>
  </si>
  <si>
    <t>24040530</t>
  </si>
  <si>
    <t>肖倩</t>
  </si>
  <si>
    <t>81.80</t>
  </si>
  <si>
    <t>陈红</t>
  </si>
  <si>
    <t>李光乾</t>
  </si>
  <si>
    <t>79.16</t>
  </si>
  <si>
    <t>姜荧中</t>
  </si>
  <si>
    <t>0</t>
  </si>
  <si>
    <t>24040531</t>
  </si>
  <si>
    <t>韩齐</t>
  </si>
  <si>
    <t>卢彦汐</t>
  </si>
  <si>
    <t>24040532</t>
  </si>
  <si>
    <t>孙莹</t>
  </si>
  <si>
    <t>刘洋</t>
  </si>
  <si>
    <t>24040533</t>
  </si>
  <si>
    <t>向姝燕</t>
  </si>
  <si>
    <t>郭诗睿</t>
  </si>
  <si>
    <t>何悦</t>
  </si>
  <si>
    <t>陶利云</t>
  </si>
  <si>
    <t>龚涵渺</t>
  </si>
  <si>
    <t>赖诗琪</t>
  </si>
  <si>
    <t>24040534</t>
  </si>
  <si>
    <t>李美瑶</t>
  </si>
  <si>
    <t>79.44</t>
  </si>
  <si>
    <t>彭毅</t>
  </si>
  <si>
    <t>82.32</t>
  </si>
  <si>
    <t>罗浩杰</t>
  </si>
  <si>
    <t>24040535</t>
  </si>
  <si>
    <t>蒋明悦</t>
  </si>
  <si>
    <t>陈玉琦</t>
  </si>
  <si>
    <t>夏雨蓉</t>
  </si>
  <si>
    <t>24040537</t>
  </si>
  <si>
    <t>刘兰兰</t>
  </si>
  <si>
    <t>刘庭</t>
  </si>
  <si>
    <t>赵芯悦</t>
  </si>
  <si>
    <t>敬蕊雨</t>
  </si>
  <si>
    <t>鞠艳君</t>
  </si>
  <si>
    <t>江雨豪</t>
  </si>
  <si>
    <t>24040538</t>
  </si>
  <si>
    <t>万思成</t>
  </si>
  <si>
    <t>周坤泉</t>
  </si>
  <si>
    <t>周洁</t>
  </si>
  <si>
    <t>24040540</t>
  </si>
  <si>
    <t>唐川媚</t>
  </si>
  <si>
    <t>82.44</t>
  </si>
  <si>
    <t>王思</t>
  </si>
  <si>
    <t>80.58</t>
  </si>
  <si>
    <t>许馨月</t>
  </si>
  <si>
    <t>78.84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</si>
</sst>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Arial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</dxfs>
  <tableStyles count="1" defaultTableStyle="TableStylePreset3_Accent1">
    <tableStyle name="TableStylePreset3_Accent1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37"/>
  <sheetViews>
    <sheetView tabSelected="1" topLeftCell="A7" workbookViewId="0">
      <selection activeCell="O10" sqref="O10"/>
    </sheetView>
  </sheetViews>
  <sheetFormatPr defaultColWidth="9" defaultRowHeight="13.5"/>
  <cols>
    <col min="1" max="1" width="5.125" customWidth="1"/>
    <col min="2" max="2" width="27.75" customWidth="1"/>
    <col min="3" max="3" width="14.75" customWidth="1"/>
    <col min="4" max="4" width="10.375" style="4" customWidth="1"/>
    <col min="6" max="6" width="5.5" customWidth="1"/>
    <col min="7" max="7" width="10.125" style="5" customWidth="1"/>
    <col min="8" max="8" width="8.75" style="6" customWidth="1"/>
    <col min="9" max="9" width="8.375" customWidth="1"/>
    <col min="10" max="10" width="9" style="7" customWidth="1"/>
    <col min="11" max="11" width="6.375" style="7" customWidth="1"/>
    <col min="12" max="12" width="7" style="7" customWidth="1"/>
  </cols>
  <sheetData>
    <row r="1" s="1" customFormat="1" ht="39" customHeight="1" spans="1:12">
      <c r="A1" s="8" t="s">
        <v>0</v>
      </c>
      <c r="B1" s="8"/>
      <c r="C1" s="8"/>
      <c r="D1" s="8"/>
      <c r="E1" s="8"/>
      <c r="F1" s="8"/>
      <c r="G1" s="9"/>
      <c r="H1" s="10"/>
      <c r="I1" s="8"/>
      <c r="J1" s="8"/>
      <c r="K1" s="8"/>
      <c r="L1" s="8"/>
    </row>
    <row r="2" s="2" customFormat="1" ht="38.1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3" customFormat="1" ht="30" customHeight="1" spans="1:12">
      <c r="A3" s="14">
        <f t="shared" ref="A3:A66" si="0">ROW()-2</f>
        <v>1</v>
      </c>
      <c r="B3" s="15" t="s">
        <v>13</v>
      </c>
      <c r="C3" s="15" t="s">
        <v>14</v>
      </c>
      <c r="D3" s="15" t="s">
        <v>15</v>
      </c>
      <c r="E3" s="15" t="s">
        <v>16</v>
      </c>
      <c r="F3" s="15" t="s">
        <v>17</v>
      </c>
      <c r="G3" s="15">
        <v>35.375</v>
      </c>
      <c r="H3" s="16">
        <v>83.8</v>
      </c>
      <c r="I3" s="14">
        <f t="shared" ref="I3:I66" si="1">H3*0.5</f>
        <v>41.9</v>
      </c>
      <c r="J3" s="14">
        <f t="shared" ref="J3:J66" si="2">G3+I3</f>
        <v>77.275</v>
      </c>
      <c r="K3" s="14">
        <f t="shared" ref="K3:K34" si="3">SUMPRODUCT((D:D=D3)*(J:J&gt;J3))+1</f>
        <v>1</v>
      </c>
      <c r="L3" s="14" t="str">
        <f>_xlfn.IFS(H3&lt;=0,"否",K3&lt;=9,"是",K3&gt;9,"否")</f>
        <v>是</v>
      </c>
    </row>
    <row r="4" s="3" customFormat="1" ht="30" customHeight="1" spans="1:12">
      <c r="A4" s="14">
        <f t="shared" si="0"/>
        <v>2</v>
      </c>
      <c r="B4" s="15" t="s">
        <v>13</v>
      </c>
      <c r="C4" s="15" t="s">
        <v>14</v>
      </c>
      <c r="D4" s="15" t="s">
        <v>15</v>
      </c>
      <c r="E4" s="15" t="s">
        <v>18</v>
      </c>
      <c r="F4" s="15" t="s">
        <v>19</v>
      </c>
      <c r="G4" s="15">
        <v>36.125</v>
      </c>
      <c r="H4" s="17" t="s">
        <v>20</v>
      </c>
      <c r="I4" s="14">
        <f t="shared" si="1"/>
        <v>40.59</v>
      </c>
      <c r="J4" s="14">
        <f t="shared" si="2"/>
        <v>76.715</v>
      </c>
      <c r="K4" s="14">
        <f t="shared" si="3"/>
        <v>2</v>
      </c>
      <c r="L4" s="14" t="str">
        <f>_xlfn.IFS(H4&lt;=0,"否",K4&lt;=9,"是",K4&gt;9,"否")</f>
        <v>是</v>
      </c>
    </row>
    <row r="5" s="3" customFormat="1" ht="30" customHeight="1" spans="1:12">
      <c r="A5" s="14">
        <f t="shared" si="0"/>
        <v>3</v>
      </c>
      <c r="B5" s="15" t="s">
        <v>13</v>
      </c>
      <c r="C5" s="15" t="s">
        <v>14</v>
      </c>
      <c r="D5" s="15" t="s">
        <v>15</v>
      </c>
      <c r="E5" s="15" t="s">
        <v>21</v>
      </c>
      <c r="F5" s="15" t="s">
        <v>17</v>
      </c>
      <c r="G5" s="15">
        <v>34.375</v>
      </c>
      <c r="H5" s="16">
        <v>82.8</v>
      </c>
      <c r="I5" s="14">
        <f t="shared" si="1"/>
        <v>41.4</v>
      </c>
      <c r="J5" s="14">
        <f t="shared" si="2"/>
        <v>75.775</v>
      </c>
      <c r="K5" s="14">
        <f t="shared" si="3"/>
        <v>3</v>
      </c>
      <c r="L5" s="14" t="str">
        <f>_xlfn.IFS(H5&lt;=0,"否",K5&lt;=9,"是",K5&gt;9,"否")</f>
        <v>是</v>
      </c>
    </row>
    <row r="6" s="3" customFormat="1" ht="30" customHeight="1" spans="1:12">
      <c r="A6" s="14">
        <f t="shared" si="0"/>
        <v>4</v>
      </c>
      <c r="B6" s="15" t="s">
        <v>13</v>
      </c>
      <c r="C6" s="15" t="s">
        <v>14</v>
      </c>
      <c r="D6" s="15" t="s">
        <v>15</v>
      </c>
      <c r="E6" s="15" t="s">
        <v>22</v>
      </c>
      <c r="F6" s="15" t="s">
        <v>17</v>
      </c>
      <c r="G6" s="15">
        <v>35.375</v>
      </c>
      <c r="H6" s="16">
        <v>78.86</v>
      </c>
      <c r="I6" s="14">
        <f t="shared" si="1"/>
        <v>39.43</v>
      </c>
      <c r="J6" s="14">
        <f t="shared" si="2"/>
        <v>74.805</v>
      </c>
      <c r="K6" s="14">
        <f t="shared" si="3"/>
        <v>4</v>
      </c>
      <c r="L6" s="14" t="str">
        <f>_xlfn.IFS(H6&lt;=0,"否",K6&lt;=9,"是",K6&gt;9,"否")</f>
        <v>是</v>
      </c>
    </row>
    <row r="7" s="3" customFormat="1" ht="30" customHeight="1" spans="1:12">
      <c r="A7" s="14">
        <f t="shared" si="0"/>
        <v>5</v>
      </c>
      <c r="B7" s="15" t="s">
        <v>13</v>
      </c>
      <c r="C7" s="15" t="s">
        <v>14</v>
      </c>
      <c r="D7" s="15" t="s">
        <v>15</v>
      </c>
      <c r="E7" s="15" t="s">
        <v>23</v>
      </c>
      <c r="F7" s="15" t="s">
        <v>17</v>
      </c>
      <c r="G7" s="15">
        <v>31.75</v>
      </c>
      <c r="H7" s="18">
        <v>85.6</v>
      </c>
      <c r="I7" s="14">
        <f t="shared" si="1"/>
        <v>42.8</v>
      </c>
      <c r="J7" s="14">
        <f t="shared" si="2"/>
        <v>74.55</v>
      </c>
      <c r="K7" s="14">
        <f t="shared" si="3"/>
        <v>5</v>
      </c>
      <c r="L7" s="14" t="str">
        <f>_xlfn.IFS(H7&lt;=0,"否",K7&lt;=9,"是",K7&gt;9,"否")</f>
        <v>是</v>
      </c>
    </row>
    <row r="8" s="3" customFormat="1" ht="30" customHeight="1" spans="1:12">
      <c r="A8" s="14">
        <f t="shared" si="0"/>
        <v>6</v>
      </c>
      <c r="B8" s="15" t="s">
        <v>13</v>
      </c>
      <c r="C8" s="15" t="s">
        <v>14</v>
      </c>
      <c r="D8" s="15" t="s">
        <v>15</v>
      </c>
      <c r="E8" s="15" t="s">
        <v>24</v>
      </c>
      <c r="F8" s="15" t="s">
        <v>17</v>
      </c>
      <c r="G8" s="15">
        <v>32.75</v>
      </c>
      <c r="H8" s="16">
        <v>83.52</v>
      </c>
      <c r="I8" s="14">
        <f t="shared" si="1"/>
        <v>41.76</v>
      </c>
      <c r="J8" s="14">
        <f t="shared" si="2"/>
        <v>74.51</v>
      </c>
      <c r="K8" s="14">
        <f t="shared" si="3"/>
        <v>6</v>
      </c>
      <c r="L8" s="14" t="str">
        <f>_xlfn.IFS(H8&lt;=0,"否",K8&lt;=9,"是",K8&gt;9,"否")</f>
        <v>是</v>
      </c>
    </row>
    <row r="9" s="3" customFormat="1" ht="30" customHeight="1" spans="1:12">
      <c r="A9" s="14">
        <f t="shared" si="0"/>
        <v>7</v>
      </c>
      <c r="B9" s="15" t="s">
        <v>13</v>
      </c>
      <c r="C9" s="15" t="s">
        <v>14</v>
      </c>
      <c r="D9" s="15" t="s">
        <v>15</v>
      </c>
      <c r="E9" s="15" t="s">
        <v>25</v>
      </c>
      <c r="F9" s="15" t="s">
        <v>17</v>
      </c>
      <c r="G9" s="15">
        <v>33.125</v>
      </c>
      <c r="H9" s="16">
        <v>82.22</v>
      </c>
      <c r="I9" s="14">
        <f t="shared" si="1"/>
        <v>41.11</v>
      </c>
      <c r="J9" s="14">
        <f t="shared" si="2"/>
        <v>74.235</v>
      </c>
      <c r="K9" s="14">
        <f t="shared" si="3"/>
        <v>7</v>
      </c>
      <c r="L9" s="14" t="str">
        <f>_xlfn.IFS(H9&lt;=0,"否",K9&lt;=9,"是",K9&gt;9,"否")</f>
        <v>是</v>
      </c>
    </row>
    <row r="10" s="3" customFormat="1" ht="30" customHeight="1" spans="1:12">
      <c r="A10" s="14">
        <f t="shared" si="0"/>
        <v>8</v>
      </c>
      <c r="B10" s="15" t="s">
        <v>13</v>
      </c>
      <c r="C10" s="15" t="s">
        <v>14</v>
      </c>
      <c r="D10" s="15" t="s">
        <v>15</v>
      </c>
      <c r="E10" s="15" t="s">
        <v>26</v>
      </c>
      <c r="F10" s="15" t="s">
        <v>17</v>
      </c>
      <c r="G10" s="15">
        <v>35.625</v>
      </c>
      <c r="H10" s="16">
        <v>77.08</v>
      </c>
      <c r="I10" s="14">
        <f t="shared" si="1"/>
        <v>38.54</v>
      </c>
      <c r="J10" s="14">
        <f t="shared" si="2"/>
        <v>74.165</v>
      </c>
      <c r="K10" s="14">
        <f t="shared" si="3"/>
        <v>8</v>
      </c>
      <c r="L10" s="14" t="str">
        <f>_xlfn.IFS(H10&lt;=0,"否",K10&lt;=9,"是",K10&gt;9,"否")</f>
        <v>是</v>
      </c>
    </row>
    <row r="11" s="3" customFormat="1" ht="30" customHeight="1" spans="1:12">
      <c r="A11" s="14">
        <f t="shared" si="0"/>
        <v>9</v>
      </c>
      <c r="B11" s="15" t="s">
        <v>13</v>
      </c>
      <c r="C11" s="15" t="s">
        <v>14</v>
      </c>
      <c r="D11" s="15" t="s">
        <v>15</v>
      </c>
      <c r="E11" s="15" t="s">
        <v>27</v>
      </c>
      <c r="F11" s="15" t="s">
        <v>17</v>
      </c>
      <c r="G11" s="15">
        <v>33</v>
      </c>
      <c r="H11" s="16">
        <v>82.24</v>
      </c>
      <c r="I11" s="14">
        <f t="shared" si="1"/>
        <v>41.12</v>
      </c>
      <c r="J11" s="14">
        <f t="shared" si="2"/>
        <v>74.12</v>
      </c>
      <c r="K11" s="14">
        <f t="shared" si="3"/>
        <v>9</v>
      </c>
      <c r="L11" s="14" t="str">
        <f>_xlfn.IFS(H11&lt;=0,"否",K11&lt;=9,"是",K11&gt;9,"否")</f>
        <v>是</v>
      </c>
    </row>
    <row r="12" s="3" customFormat="1" ht="30" customHeight="1" spans="1:12">
      <c r="A12" s="14">
        <f t="shared" si="0"/>
        <v>10</v>
      </c>
      <c r="B12" s="15" t="s">
        <v>13</v>
      </c>
      <c r="C12" s="15" t="s">
        <v>14</v>
      </c>
      <c r="D12" s="15" t="s">
        <v>15</v>
      </c>
      <c r="E12" s="15" t="s">
        <v>28</v>
      </c>
      <c r="F12" s="15" t="s">
        <v>17</v>
      </c>
      <c r="G12" s="15">
        <v>32.5</v>
      </c>
      <c r="H12" s="16">
        <v>82.98</v>
      </c>
      <c r="I12" s="14">
        <f t="shared" si="1"/>
        <v>41.49</v>
      </c>
      <c r="J12" s="14">
        <f t="shared" si="2"/>
        <v>73.99</v>
      </c>
      <c r="K12" s="14">
        <f t="shared" si="3"/>
        <v>10</v>
      </c>
      <c r="L12" s="14" t="str">
        <f>_xlfn.IFS(H12&lt;=0,"否",K12&lt;=9,"是",K12&gt;9,"否")</f>
        <v>否</v>
      </c>
    </row>
    <row r="13" s="3" customFormat="1" ht="30" customHeight="1" spans="1:12">
      <c r="A13" s="14">
        <f t="shared" si="0"/>
        <v>11</v>
      </c>
      <c r="B13" s="15" t="s">
        <v>13</v>
      </c>
      <c r="C13" s="15" t="s">
        <v>14</v>
      </c>
      <c r="D13" s="15" t="s">
        <v>15</v>
      </c>
      <c r="E13" s="15" t="s">
        <v>29</v>
      </c>
      <c r="F13" s="15" t="s">
        <v>17</v>
      </c>
      <c r="G13" s="15">
        <v>33.5</v>
      </c>
      <c r="H13" s="16">
        <v>80.54</v>
      </c>
      <c r="I13" s="14">
        <f t="shared" si="1"/>
        <v>40.27</v>
      </c>
      <c r="J13" s="14">
        <f t="shared" si="2"/>
        <v>73.77</v>
      </c>
      <c r="K13" s="14">
        <f t="shared" si="3"/>
        <v>11</v>
      </c>
      <c r="L13" s="14" t="str">
        <f>_xlfn.IFS(H13&lt;=0,"否",K13&lt;=9,"是",K13&gt;9,"否")</f>
        <v>否</v>
      </c>
    </row>
    <row r="14" s="3" customFormat="1" ht="30" customHeight="1" spans="1:12">
      <c r="A14" s="14">
        <f t="shared" si="0"/>
        <v>12</v>
      </c>
      <c r="B14" s="15" t="s">
        <v>13</v>
      </c>
      <c r="C14" s="15" t="s">
        <v>14</v>
      </c>
      <c r="D14" s="15" t="s">
        <v>15</v>
      </c>
      <c r="E14" s="15" t="s">
        <v>30</v>
      </c>
      <c r="F14" s="15" t="s">
        <v>17</v>
      </c>
      <c r="G14" s="15">
        <v>33.75</v>
      </c>
      <c r="H14" s="16">
        <v>79.38</v>
      </c>
      <c r="I14" s="14">
        <f t="shared" si="1"/>
        <v>39.69</v>
      </c>
      <c r="J14" s="14">
        <f t="shared" si="2"/>
        <v>73.44</v>
      </c>
      <c r="K14" s="14">
        <f t="shared" si="3"/>
        <v>12</v>
      </c>
      <c r="L14" s="14" t="str">
        <f>_xlfn.IFS(H14&lt;=0,"否",K14&lt;=9,"是",K14&gt;9,"否")</f>
        <v>否</v>
      </c>
    </row>
    <row r="15" s="3" customFormat="1" ht="30" customHeight="1" spans="1:12">
      <c r="A15" s="14">
        <f t="shared" si="0"/>
        <v>13</v>
      </c>
      <c r="B15" s="15" t="s">
        <v>13</v>
      </c>
      <c r="C15" s="15" t="s">
        <v>14</v>
      </c>
      <c r="D15" s="15" t="s">
        <v>15</v>
      </c>
      <c r="E15" s="15" t="s">
        <v>31</v>
      </c>
      <c r="F15" s="15" t="s">
        <v>19</v>
      </c>
      <c r="G15" s="15">
        <v>32.375</v>
      </c>
      <c r="H15" s="16">
        <v>81.56</v>
      </c>
      <c r="I15" s="14">
        <f t="shared" si="1"/>
        <v>40.78</v>
      </c>
      <c r="J15" s="14">
        <f t="shared" si="2"/>
        <v>73.155</v>
      </c>
      <c r="K15" s="14">
        <f t="shared" si="3"/>
        <v>13</v>
      </c>
      <c r="L15" s="14" t="str">
        <f>_xlfn.IFS(H15&lt;=0,"否",K15&lt;=9,"是",K15&gt;9,"否")</f>
        <v>否</v>
      </c>
    </row>
    <row r="16" s="3" customFormat="1" ht="30" customHeight="1" spans="1:12">
      <c r="A16" s="14">
        <f t="shared" si="0"/>
        <v>14</v>
      </c>
      <c r="B16" s="15" t="s">
        <v>13</v>
      </c>
      <c r="C16" s="15" t="s">
        <v>14</v>
      </c>
      <c r="D16" s="15" t="s">
        <v>15</v>
      </c>
      <c r="E16" s="15" t="s">
        <v>32</v>
      </c>
      <c r="F16" s="15" t="s">
        <v>17</v>
      </c>
      <c r="G16" s="15">
        <v>31.375</v>
      </c>
      <c r="H16" s="16">
        <v>83.28</v>
      </c>
      <c r="I16" s="14">
        <f t="shared" si="1"/>
        <v>41.64</v>
      </c>
      <c r="J16" s="14">
        <f t="shared" si="2"/>
        <v>73.015</v>
      </c>
      <c r="K16" s="14">
        <f t="shared" si="3"/>
        <v>14</v>
      </c>
      <c r="L16" s="14" t="str">
        <f>_xlfn.IFS(H16&lt;=0,"否",K16&lt;=9,"是",K16&gt;9,"否")</f>
        <v>否</v>
      </c>
    </row>
    <row r="17" s="3" customFormat="1" ht="30" customHeight="1" spans="1:12">
      <c r="A17" s="14">
        <f t="shared" si="0"/>
        <v>15</v>
      </c>
      <c r="B17" s="15" t="s">
        <v>13</v>
      </c>
      <c r="C17" s="15" t="s">
        <v>14</v>
      </c>
      <c r="D17" s="15" t="s">
        <v>15</v>
      </c>
      <c r="E17" s="15" t="s">
        <v>33</v>
      </c>
      <c r="F17" s="15" t="s">
        <v>17</v>
      </c>
      <c r="G17" s="15">
        <v>32.375</v>
      </c>
      <c r="H17" s="16">
        <v>81.22</v>
      </c>
      <c r="I17" s="14">
        <f t="shared" si="1"/>
        <v>40.61</v>
      </c>
      <c r="J17" s="14">
        <f t="shared" si="2"/>
        <v>72.985</v>
      </c>
      <c r="K17" s="14">
        <f t="shared" si="3"/>
        <v>15</v>
      </c>
      <c r="L17" s="14" t="str">
        <f>_xlfn.IFS(H17&lt;=0,"否",K17&lt;=9,"是",K17&gt;9,"否")</f>
        <v>否</v>
      </c>
    </row>
    <row r="18" s="3" customFormat="1" ht="30" customHeight="1" spans="1:12">
      <c r="A18" s="14">
        <f t="shared" si="0"/>
        <v>16</v>
      </c>
      <c r="B18" s="15" t="s">
        <v>13</v>
      </c>
      <c r="C18" s="15" t="s">
        <v>14</v>
      </c>
      <c r="D18" s="15" t="s">
        <v>15</v>
      </c>
      <c r="E18" s="15" t="s">
        <v>34</v>
      </c>
      <c r="F18" s="15" t="s">
        <v>19</v>
      </c>
      <c r="G18" s="15">
        <v>31.5</v>
      </c>
      <c r="H18" s="16">
        <v>82.36</v>
      </c>
      <c r="I18" s="14">
        <f t="shared" si="1"/>
        <v>41.18</v>
      </c>
      <c r="J18" s="14">
        <f t="shared" si="2"/>
        <v>72.68</v>
      </c>
      <c r="K18" s="14">
        <f t="shared" si="3"/>
        <v>16</v>
      </c>
      <c r="L18" s="14" t="str">
        <f>_xlfn.IFS(H18&lt;=0,"否",K18&lt;=9,"是",K18&gt;9,"否")</f>
        <v>否</v>
      </c>
    </row>
    <row r="19" s="3" customFormat="1" ht="30" customHeight="1" spans="1:12">
      <c r="A19" s="14">
        <f t="shared" si="0"/>
        <v>17</v>
      </c>
      <c r="B19" s="15" t="s">
        <v>13</v>
      </c>
      <c r="C19" s="15" t="s">
        <v>14</v>
      </c>
      <c r="D19" s="15" t="s">
        <v>15</v>
      </c>
      <c r="E19" s="15" t="s">
        <v>35</v>
      </c>
      <c r="F19" s="15" t="s">
        <v>17</v>
      </c>
      <c r="G19" s="15">
        <v>32.375</v>
      </c>
      <c r="H19" s="18">
        <v>80.3</v>
      </c>
      <c r="I19" s="14">
        <f t="shared" si="1"/>
        <v>40.15</v>
      </c>
      <c r="J19" s="14">
        <f t="shared" si="2"/>
        <v>72.525</v>
      </c>
      <c r="K19" s="14">
        <f t="shared" si="3"/>
        <v>17</v>
      </c>
      <c r="L19" s="14" t="str">
        <f>_xlfn.IFS(H19&lt;=0,"否",K19&lt;=9,"是",K19&gt;9,"否")</f>
        <v>否</v>
      </c>
    </row>
    <row r="20" s="3" customFormat="1" ht="30" customHeight="1" spans="1:12">
      <c r="A20" s="14">
        <f t="shared" si="0"/>
        <v>18</v>
      </c>
      <c r="B20" s="15" t="s">
        <v>13</v>
      </c>
      <c r="C20" s="15" t="s">
        <v>14</v>
      </c>
      <c r="D20" s="15" t="s">
        <v>15</v>
      </c>
      <c r="E20" s="15" t="s">
        <v>36</v>
      </c>
      <c r="F20" s="15" t="s">
        <v>17</v>
      </c>
      <c r="G20" s="15">
        <v>31.625</v>
      </c>
      <c r="H20" s="16">
        <v>81.78</v>
      </c>
      <c r="I20" s="14">
        <f t="shared" si="1"/>
        <v>40.89</v>
      </c>
      <c r="J20" s="14">
        <f t="shared" si="2"/>
        <v>72.515</v>
      </c>
      <c r="K20" s="14">
        <f t="shared" si="3"/>
        <v>18</v>
      </c>
      <c r="L20" s="14" t="str">
        <f>_xlfn.IFS(H20&lt;=0,"否",K20&lt;=9,"是",K20&gt;9,"否")</f>
        <v>否</v>
      </c>
    </row>
    <row r="21" s="3" customFormat="1" ht="30" customHeight="1" spans="1:12">
      <c r="A21" s="14">
        <f t="shared" si="0"/>
        <v>19</v>
      </c>
      <c r="B21" s="15" t="s">
        <v>13</v>
      </c>
      <c r="C21" s="15" t="s">
        <v>14</v>
      </c>
      <c r="D21" s="15" t="s">
        <v>15</v>
      </c>
      <c r="E21" s="15" t="s">
        <v>37</v>
      </c>
      <c r="F21" s="15" t="s">
        <v>17</v>
      </c>
      <c r="G21" s="15">
        <v>32.5</v>
      </c>
      <c r="H21" s="16">
        <v>79.92</v>
      </c>
      <c r="I21" s="14">
        <f t="shared" si="1"/>
        <v>39.96</v>
      </c>
      <c r="J21" s="14">
        <f t="shared" si="2"/>
        <v>72.46</v>
      </c>
      <c r="K21" s="14">
        <f t="shared" si="3"/>
        <v>19</v>
      </c>
      <c r="L21" s="14" t="str">
        <f>_xlfn.IFS(H21&lt;=0,"否",K21&lt;=9,"是",K21&gt;9,"否")</f>
        <v>否</v>
      </c>
    </row>
    <row r="22" s="3" customFormat="1" ht="30" customHeight="1" spans="1:12">
      <c r="A22" s="14">
        <f t="shared" si="0"/>
        <v>20</v>
      </c>
      <c r="B22" s="15" t="s">
        <v>13</v>
      </c>
      <c r="C22" s="15" t="s">
        <v>14</v>
      </c>
      <c r="D22" s="15" t="s">
        <v>15</v>
      </c>
      <c r="E22" s="15" t="s">
        <v>38</v>
      </c>
      <c r="F22" s="15" t="s">
        <v>17</v>
      </c>
      <c r="G22" s="15">
        <v>32.125</v>
      </c>
      <c r="H22" s="16">
        <v>80.42</v>
      </c>
      <c r="I22" s="14">
        <f t="shared" si="1"/>
        <v>40.21</v>
      </c>
      <c r="J22" s="14">
        <f t="shared" si="2"/>
        <v>72.335</v>
      </c>
      <c r="K22" s="14">
        <f t="shared" si="3"/>
        <v>20</v>
      </c>
      <c r="L22" s="14" t="str">
        <f>_xlfn.IFS(H22&lt;=0,"否",K22&lt;=9,"是",K22&gt;9,"否")</f>
        <v>否</v>
      </c>
    </row>
    <row r="23" s="3" customFormat="1" ht="30" customHeight="1" spans="1:12">
      <c r="A23" s="14">
        <f t="shared" si="0"/>
        <v>21</v>
      </c>
      <c r="B23" s="15" t="s">
        <v>13</v>
      </c>
      <c r="C23" s="15" t="s">
        <v>14</v>
      </c>
      <c r="D23" s="15" t="s">
        <v>15</v>
      </c>
      <c r="E23" s="15" t="s">
        <v>39</v>
      </c>
      <c r="F23" s="15" t="s">
        <v>17</v>
      </c>
      <c r="G23" s="15">
        <v>32.625</v>
      </c>
      <c r="H23" s="16">
        <v>79.06</v>
      </c>
      <c r="I23" s="14">
        <f t="shared" si="1"/>
        <v>39.53</v>
      </c>
      <c r="J23" s="14">
        <f t="shared" si="2"/>
        <v>72.155</v>
      </c>
      <c r="K23" s="14">
        <f t="shared" si="3"/>
        <v>21</v>
      </c>
      <c r="L23" s="14" t="str">
        <f>_xlfn.IFS(H23&lt;=0,"否",K23&lt;=9,"是",K23&gt;9,"否")</f>
        <v>否</v>
      </c>
    </row>
    <row r="24" s="3" customFormat="1" ht="30" customHeight="1" spans="1:12">
      <c r="A24" s="14">
        <f t="shared" si="0"/>
        <v>22</v>
      </c>
      <c r="B24" s="15" t="s">
        <v>13</v>
      </c>
      <c r="C24" s="15" t="s">
        <v>14</v>
      </c>
      <c r="D24" s="15" t="s">
        <v>15</v>
      </c>
      <c r="E24" s="15" t="s">
        <v>40</v>
      </c>
      <c r="F24" s="15" t="s">
        <v>17</v>
      </c>
      <c r="G24" s="15">
        <v>30.75</v>
      </c>
      <c r="H24" s="16">
        <v>81.76</v>
      </c>
      <c r="I24" s="14">
        <f t="shared" si="1"/>
        <v>40.88</v>
      </c>
      <c r="J24" s="14">
        <f t="shared" si="2"/>
        <v>71.63</v>
      </c>
      <c r="K24" s="14">
        <f t="shared" si="3"/>
        <v>22</v>
      </c>
      <c r="L24" s="14" t="str">
        <f>_xlfn.IFS(H24&lt;=0,"否",K24&lt;=9,"是",K24&gt;9,"否")</f>
        <v>否</v>
      </c>
    </row>
    <row r="25" s="3" customFormat="1" ht="30" customHeight="1" spans="1:12">
      <c r="A25" s="14">
        <f t="shared" si="0"/>
        <v>23</v>
      </c>
      <c r="B25" s="15" t="s">
        <v>13</v>
      </c>
      <c r="C25" s="15" t="s">
        <v>14</v>
      </c>
      <c r="D25" s="15" t="s">
        <v>15</v>
      </c>
      <c r="E25" s="15" t="s">
        <v>41</v>
      </c>
      <c r="F25" s="15" t="s">
        <v>17</v>
      </c>
      <c r="G25" s="15">
        <v>32.125</v>
      </c>
      <c r="H25" s="16">
        <v>78.86</v>
      </c>
      <c r="I25" s="14">
        <f t="shared" si="1"/>
        <v>39.43</v>
      </c>
      <c r="J25" s="14">
        <f t="shared" si="2"/>
        <v>71.555</v>
      </c>
      <c r="K25" s="14">
        <f t="shared" si="3"/>
        <v>23</v>
      </c>
      <c r="L25" s="14" t="str">
        <f>_xlfn.IFS(H25&lt;=0,"否",K25&lt;=9,"是",K25&gt;9,"否")</f>
        <v>否</v>
      </c>
    </row>
    <row r="26" s="3" customFormat="1" ht="30" customHeight="1" spans="1:12">
      <c r="A26" s="14">
        <f t="shared" si="0"/>
        <v>24</v>
      </c>
      <c r="B26" s="15" t="s">
        <v>13</v>
      </c>
      <c r="C26" s="15" t="s">
        <v>14</v>
      </c>
      <c r="D26" s="15" t="s">
        <v>15</v>
      </c>
      <c r="E26" s="15" t="s">
        <v>42</v>
      </c>
      <c r="F26" s="15" t="s">
        <v>17</v>
      </c>
      <c r="G26" s="15">
        <v>31.75</v>
      </c>
      <c r="H26" s="18">
        <v>78.7</v>
      </c>
      <c r="I26" s="14">
        <f t="shared" si="1"/>
        <v>39.35</v>
      </c>
      <c r="J26" s="14">
        <f t="shared" si="2"/>
        <v>71.1</v>
      </c>
      <c r="K26" s="14">
        <f t="shared" si="3"/>
        <v>24</v>
      </c>
      <c r="L26" s="14" t="str">
        <f>_xlfn.IFS(H26&lt;=0,"否",K26&lt;=9,"是",K26&gt;9,"否")</f>
        <v>否</v>
      </c>
    </row>
    <row r="27" s="3" customFormat="1" ht="30" customHeight="1" spans="1:12">
      <c r="A27" s="14">
        <f t="shared" si="0"/>
        <v>25</v>
      </c>
      <c r="B27" s="15" t="s">
        <v>13</v>
      </c>
      <c r="C27" s="15" t="s">
        <v>14</v>
      </c>
      <c r="D27" s="15" t="s">
        <v>15</v>
      </c>
      <c r="E27" s="15" t="s">
        <v>43</v>
      </c>
      <c r="F27" s="15" t="s">
        <v>17</v>
      </c>
      <c r="G27" s="15">
        <v>30.625</v>
      </c>
      <c r="H27" s="16">
        <v>80.58</v>
      </c>
      <c r="I27" s="14">
        <f t="shared" si="1"/>
        <v>40.29</v>
      </c>
      <c r="J27" s="14">
        <f t="shared" si="2"/>
        <v>70.915</v>
      </c>
      <c r="K27" s="14">
        <f t="shared" si="3"/>
        <v>25</v>
      </c>
      <c r="L27" s="14" t="str">
        <f>_xlfn.IFS(H27&lt;=0,"否",K27&lt;=9,"是",K27&gt;9,"否")</f>
        <v>否</v>
      </c>
    </row>
    <row r="28" s="3" customFormat="1" ht="30" customHeight="1" spans="1:12">
      <c r="A28" s="14">
        <f t="shared" si="0"/>
        <v>26</v>
      </c>
      <c r="B28" s="15" t="s">
        <v>13</v>
      </c>
      <c r="C28" s="15" t="s">
        <v>14</v>
      </c>
      <c r="D28" s="15" t="s">
        <v>15</v>
      </c>
      <c r="E28" s="15" t="s">
        <v>44</v>
      </c>
      <c r="F28" s="15" t="s">
        <v>17</v>
      </c>
      <c r="G28" s="15">
        <v>31.5</v>
      </c>
      <c r="H28" s="16">
        <v>77.72</v>
      </c>
      <c r="I28" s="14">
        <f t="shared" si="1"/>
        <v>38.86</v>
      </c>
      <c r="J28" s="14">
        <f t="shared" si="2"/>
        <v>70.36</v>
      </c>
      <c r="K28" s="14">
        <f t="shared" si="3"/>
        <v>26</v>
      </c>
      <c r="L28" s="14" t="str">
        <f>_xlfn.IFS(H28&lt;=0,"否",K28&lt;=9,"是",K28&gt;9,"否")</f>
        <v>否</v>
      </c>
    </row>
    <row r="29" s="3" customFormat="1" ht="30" customHeight="1" spans="1:12">
      <c r="A29" s="14">
        <f t="shared" si="0"/>
        <v>27</v>
      </c>
      <c r="B29" s="15" t="s">
        <v>13</v>
      </c>
      <c r="C29" s="15" t="s">
        <v>45</v>
      </c>
      <c r="D29" s="15" t="s">
        <v>46</v>
      </c>
      <c r="E29" s="15" t="s">
        <v>47</v>
      </c>
      <c r="F29" s="15" t="s">
        <v>17</v>
      </c>
      <c r="G29" s="15">
        <v>35.5</v>
      </c>
      <c r="H29" s="16">
        <v>86.78</v>
      </c>
      <c r="I29" s="14">
        <f t="shared" si="1"/>
        <v>43.39</v>
      </c>
      <c r="J29" s="14">
        <f t="shared" si="2"/>
        <v>78.89</v>
      </c>
      <c r="K29" s="14">
        <f t="shared" si="3"/>
        <v>1</v>
      </c>
      <c r="L29" s="14" t="str">
        <f>_xlfn.IFS(H29&lt;=0,"否",K29&lt;=10,"是",K29&gt;10,"否")</f>
        <v>是</v>
      </c>
    </row>
    <row r="30" s="3" customFormat="1" ht="30" customHeight="1" spans="1:12">
      <c r="A30" s="14">
        <f t="shared" si="0"/>
        <v>28</v>
      </c>
      <c r="B30" s="15" t="s">
        <v>13</v>
      </c>
      <c r="C30" s="15" t="s">
        <v>45</v>
      </c>
      <c r="D30" s="15" t="s">
        <v>46</v>
      </c>
      <c r="E30" s="15" t="s">
        <v>48</v>
      </c>
      <c r="F30" s="15" t="s">
        <v>17</v>
      </c>
      <c r="G30" s="15">
        <v>36.25</v>
      </c>
      <c r="H30" s="16">
        <v>84.1</v>
      </c>
      <c r="I30" s="14">
        <f t="shared" si="1"/>
        <v>42.05</v>
      </c>
      <c r="J30" s="14">
        <f t="shared" si="2"/>
        <v>78.3</v>
      </c>
      <c r="K30" s="14">
        <f t="shared" si="3"/>
        <v>2</v>
      </c>
      <c r="L30" s="14" t="str">
        <f>_xlfn.IFS(H30&lt;=0,"否",K30&lt;=10,"是",K30&gt;10,"否")</f>
        <v>是</v>
      </c>
    </row>
    <row r="31" s="3" customFormat="1" ht="30" customHeight="1" spans="1:12">
      <c r="A31" s="14">
        <f t="shared" si="0"/>
        <v>29</v>
      </c>
      <c r="B31" s="15" t="s">
        <v>13</v>
      </c>
      <c r="C31" s="15" t="s">
        <v>45</v>
      </c>
      <c r="D31" s="15" t="s">
        <v>46</v>
      </c>
      <c r="E31" s="15" t="s">
        <v>49</v>
      </c>
      <c r="F31" s="15" t="s">
        <v>17</v>
      </c>
      <c r="G31" s="15">
        <v>35.375</v>
      </c>
      <c r="H31" s="16">
        <v>83.96</v>
      </c>
      <c r="I31" s="14">
        <f t="shared" si="1"/>
        <v>41.98</v>
      </c>
      <c r="J31" s="14">
        <f t="shared" si="2"/>
        <v>77.355</v>
      </c>
      <c r="K31" s="14">
        <f t="shared" si="3"/>
        <v>3</v>
      </c>
      <c r="L31" s="14" t="str">
        <f>_xlfn.IFS(H31&lt;=0,"否",K31&lt;=10,"是",K31&gt;10,"否")</f>
        <v>是</v>
      </c>
    </row>
    <row r="32" s="3" customFormat="1" ht="30" customHeight="1" spans="1:12">
      <c r="A32" s="14">
        <f t="shared" si="0"/>
        <v>30</v>
      </c>
      <c r="B32" s="15" t="s">
        <v>13</v>
      </c>
      <c r="C32" s="15" t="s">
        <v>45</v>
      </c>
      <c r="D32" s="15" t="s">
        <v>46</v>
      </c>
      <c r="E32" s="15" t="s">
        <v>50</v>
      </c>
      <c r="F32" s="15" t="s">
        <v>17</v>
      </c>
      <c r="G32" s="15">
        <v>35</v>
      </c>
      <c r="H32" s="16">
        <v>84.42</v>
      </c>
      <c r="I32" s="14">
        <f t="shared" si="1"/>
        <v>42.21</v>
      </c>
      <c r="J32" s="14">
        <f t="shared" si="2"/>
        <v>77.21</v>
      </c>
      <c r="K32" s="14">
        <f t="shared" si="3"/>
        <v>4</v>
      </c>
      <c r="L32" s="14" t="str">
        <f>_xlfn.IFS(H32&lt;=0,"否",K32&lt;=10,"是",K32&gt;10,"否")</f>
        <v>是</v>
      </c>
    </row>
    <row r="33" s="3" customFormat="1" ht="30" customHeight="1" spans="1:12">
      <c r="A33" s="14">
        <f t="shared" si="0"/>
        <v>31</v>
      </c>
      <c r="B33" s="15" t="s">
        <v>13</v>
      </c>
      <c r="C33" s="15" t="s">
        <v>45</v>
      </c>
      <c r="D33" s="15" t="s">
        <v>46</v>
      </c>
      <c r="E33" s="15" t="s">
        <v>51</v>
      </c>
      <c r="F33" s="15" t="s">
        <v>19</v>
      </c>
      <c r="G33" s="15">
        <v>36</v>
      </c>
      <c r="H33" s="16">
        <v>82.18</v>
      </c>
      <c r="I33" s="14">
        <f t="shared" si="1"/>
        <v>41.09</v>
      </c>
      <c r="J33" s="14">
        <f t="shared" si="2"/>
        <v>77.09</v>
      </c>
      <c r="K33" s="14">
        <f t="shared" si="3"/>
        <v>5</v>
      </c>
      <c r="L33" s="14" t="str">
        <f>_xlfn.IFS(H33&lt;=0,"否",K33&lt;=10,"是",K33&gt;10,"否")</f>
        <v>是</v>
      </c>
    </row>
    <row r="34" s="3" customFormat="1" ht="30" customHeight="1" spans="1:12">
      <c r="A34" s="14">
        <f t="shared" si="0"/>
        <v>32</v>
      </c>
      <c r="B34" s="15" t="s">
        <v>13</v>
      </c>
      <c r="C34" s="15" t="s">
        <v>45</v>
      </c>
      <c r="D34" s="15" t="s">
        <v>46</v>
      </c>
      <c r="E34" s="15" t="s">
        <v>52</v>
      </c>
      <c r="F34" s="15" t="s">
        <v>17</v>
      </c>
      <c r="G34" s="15">
        <v>35.5</v>
      </c>
      <c r="H34" s="16">
        <v>83.1</v>
      </c>
      <c r="I34" s="14">
        <f t="shared" si="1"/>
        <v>41.55</v>
      </c>
      <c r="J34" s="14">
        <f t="shared" si="2"/>
        <v>77.05</v>
      </c>
      <c r="K34" s="14">
        <f t="shared" si="3"/>
        <v>6</v>
      </c>
      <c r="L34" s="14" t="str">
        <f>_xlfn.IFS(H34&lt;=0,"否",K34&lt;=10,"是",K34&gt;10,"否")</f>
        <v>是</v>
      </c>
    </row>
    <row r="35" s="3" customFormat="1" ht="30" customHeight="1" spans="1:12">
      <c r="A35" s="14">
        <f t="shared" si="0"/>
        <v>33</v>
      </c>
      <c r="B35" s="15" t="s">
        <v>13</v>
      </c>
      <c r="C35" s="15" t="s">
        <v>45</v>
      </c>
      <c r="D35" s="15" t="s">
        <v>46</v>
      </c>
      <c r="E35" s="15" t="s">
        <v>53</v>
      </c>
      <c r="F35" s="15" t="s">
        <v>17</v>
      </c>
      <c r="G35" s="15">
        <v>34.75</v>
      </c>
      <c r="H35" s="16">
        <v>84.52</v>
      </c>
      <c r="I35" s="14">
        <f t="shared" si="1"/>
        <v>42.26</v>
      </c>
      <c r="J35" s="14">
        <f t="shared" si="2"/>
        <v>77.01</v>
      </c>
      <c r="K35" s="14">
        <f t="shared" ref="K35:K66" si="4">SUMPRODUCT((D:D=D35)*(J:J&gt;J35))+1</f>
        <v>7</v>
      </c>
      <c r="L35" s="14" t="str">
        <f>_xlfn.IFS(H35&lt;=0,"否",K35&lt;=10,"是",K35&gt;10,"否")</f>
        <v>是</v>
      </c>
    </row>
    <row r="36" s="3" customFormat="1" ht="30" customHeight="1" spans="1:12">
      <c r="A36" s="14">
        <f t="shared" si="0"/>
        <v>34</v>
      </c>
      <c r="B36" s="15" t="s">
        <v>13</v>
      </c>
      <c r="C36" s="15" t="s">
        <v>45</v>
      </c>
      <c r="D36" s="15" t="s">
        <v>46</v>
      </c>
      <c r="E36" s="15" t="s">
        <v>54</v>
      </c>
      <c r="F36" s="15" t="s">
        <v>19</v>
      </c>
      <c r="G36" s="15">
        <v>33.75</v>
      </c>
      <c r="H36" s="16">
        <v>83.42</v>
      </c>
      <c r="I36" s="14">
        <f t="shared" si="1"/>
        <v>41.71</v>
      </c>
      <c r="J36" s="14">
        <f t="shared" si="2"/>
        <v>75.46</v>
      </c>
      <c r="K36" s="14">
        <f t="shared" si="4"/>
        <v>8</v>
      </c>
      <c r="L36" s="14" t="str">
        <f>_xlfn.IFS(H36&lt;=0,"否",K36&lt;=10,"是",K36&gt;10,"否")</f>
        <v>是</v>
      </c>
    </row>
    <row r="37" s="3" customFormat="1" ht="30" customHeight="1" spans="1:12">
      <c r="A37" s="14">
        <f t="shared" si="0"/>
        <v>35</v>
      </c>
      <c r="B37" s="15" t="s">
        <v>13</v>
      </c>
      <c r="C37" s="15" t="s">
        <v>45</v>
      </c>
      <c r="D37" s="15" t="s">
        <v>46</v>
      </c>
      <c r="E37" s="15" t="s">
        <v>55</v>
      </c>
      <c r="F37" s="15" t="s">
        <v>17</v>
      </c>
      <c r="G37" s="15">
        <v>33.5</v>
      </c>
      <c r="H37" s="16">
        <v>83.76</v>
      </c>
      <c r="I37" s="14">
        <f t="shared" si="1"/>
        <v>41.88</v>
      </c>
      <c r="J37" s="14">
        <f t="shared" si="2"/>
        <v>75.38</v>
      </c>
      <c r="K37" s="14">
        <f t="shared" si="4"/>
        <v>9</v>
      </c>
      <c r="L37" s="14" t="str">
        <f>_xlfn.IFS(H37&lt;=0,"否",K37&lt;=10,"是",K37&gt;10,"否")</f>
        <v>是</v>
      </c>
    </row>
    <row r="38" s="3" customFormat="1" ht="30" customHeight="1" spans="1:12">
      <c r="A38" s="14">
        <f t="shared" si="0"/>
        <v>36</v>
      </c>
      <c r="B38" s="15" t="s">
        <v>13</v>
      </c>
      <c r="C38" s="15" t="s">
        <v>45</v>
      </c>
      <c r="D38" s="15" t="s">
        <v>46</v>
      </c>
      <c r="E38" s="15" t="s">
        <v>56</v>
      </c>
      <c r="F38" s="15" t="s">
        <v>17</v>
      </c>
      <c r="G38" s="15">
        <v>33.125</v>
      </c>
      <c r="H38" s="16">
        <v>83.14</v>
      </c>
      <c r="I38" s="14">
        <f t="shared" si="1"/>
        <v>41.57</v>
      </c>
      <c r="J38" s="14">
        <f t="shared" si="2"/>
        <v>74.695</v>
      </c>
      <c r="K38" s="14">
        <f t="shared" si="4"/>
        <v>10</v>
      </c>
      <c r="L38" s="14" t="str">
        <f>_xlfn.IFS(H38&lt;=0,"否",K38&lt;=10,"是",K38&gt;10,"否")</f>
        <v>是</v>
      </c>
    </row>
    <row r="39" s="3" customFormat="1" ht="30" customHeight="1" spans="1:12">
      <c r="A39" s="14">
        <f t="shared" si="0"/>
        <v>37</v>
      </c>
      <c r="B39" s="15" t="s">
        <v>13</v>
      </c>
      <c r="C39" s="15" t="s">
        <v>45</v>
      </c>
      <c r="D39" s="15" t="s">
        <v>46</v>
      </c>
      <c r="E39" s="15" t="s">
        <v>57</v>
      </c>
      <c r="F39" s="15" t="s">
        <v>17</v>
      </c>
      <c r="G39" s="15">
        <v>33</v>
      </c>
      <c r="H39" s="16">
        <v>82.84</v>
      </c>
      <c r="I39" s="14">
        <f t="shared" si="1"/>
        <v>41.42</v>
      </c>
      <c r="J39" s="14">
        <f t="shared" si="2"/>
        <v>74.42</v>
      </c>
      <c r="K39" s="14">
        <f t="shared" si="4"/>
        <v>11</v>
      </c>
      <c r="L39" s="14" t="str">
        <f>_xlfn.IFS(H39&lt;=0,"否",K39&lt;=10,"是",K39&gt;10,"否")</f>
        <v>否</v>
      </c>
    </row>
    <row r="40" s="3" customFormat="1" ht="30" customHeight="1" spans="1:12">
      <c r="A40" s="14">
        <f t="shared" si="0"/>
        <v>38</v>
      </c>
      <c r="B40" s="15" t="s">
        <v>13</v>
      </c>
      <c r="C40" s="15" t="s">
        <v>45</v>
      </c>
      <c r="D40" s="15" t="s">
        <v>46</v>
      </c>
      <c r="E40" s="15" t="s">
        <v>58</v>
      </c>
      <c r="F40" s="15" t="s">
        <v>19</v>
      </c>
      <c r="G40" s="15">
        <v>32.875</v>
      </c>
      <c r="H40" s="18">
        <v>83</v>
      </c>
      <c r="I40" s="14">
        <f t="shared" si="1"/>
        <v>41.5</v>
      </c>
      <c r="J40" s="14">
        <f t="shared" si="2"/>
        <v>74.375</v>
      </c>
      <c r="K40" s="14">
        <f t="shared" si="4"/>
        <v>12</v>
      </c>
      <c r="L40" s="14" t="str">
        <f>_xlfn.IFS(H40&lt;=0,"否",K40&lt;=10,"是",K40&gt;10,"否")</f>
        <v>否</v>
      </c>
    </row>
    <row r="41" s="3" customFormat="1" ht="30" customHeight="1" spans="1:12">
      <c r="A41" s="14">
        <f t="shared" si="0"/>
        <v>39</v>
      </c>
      <c r="B41" s="15" t="s">
        <v>13</v>
      </c>
      <c r="C41" s="15" t="s">
        <v>45</v>
      </c>
      <c r="D41" s="15" t="s">
        <v>46</v>
      </c>
      <c r="E41" s="15" t="s">
        <v>59</v>
      </c>
      <c r="F41" s="15" t="s">
        <v>17</v>
      </c>
      <c r="G41" s="15">
        <v>33.125</v>
      </c>
      <c r="H41" s="16">
        <v>82.42</v>
      </c>
      <c r="I41" s="14">
        <f t="shared" si="1"/>
        <v>41.21</v>
      </c>
      <c r="J41" s="14">
        <f t="shared" si="2"/>
        <v>74.335</v>
      </c>
      <c r="K41" s="14">
        <f t="shared" si="4"/>
        <v>13</v>
      </c>
      <c r="L41" s="14" t="str">
        <f>_xlfn.IFS(H41&lt;=0,"否",K41&lt;=10,"是",K41&gt;10,"否")</f>
        <v>否</v>
      </c>
    </row>
    <row r="42" s="3" customFormat="1" ht="30" customHeight="1" spans="1:12">
      <c r="A42" s="14">
        <f t="shared" si="0"/>
        <v>40</v>
      </c>
      <c r="B42" s="15" t="s">
        <v>13</v>
      </c>
      <c r="C42" s="15" t="s">
        <v>45</v>
      </c>
      <c r="D42" s="15" t="s">
        <v>46</v>
      </c>
      <c r="E42" s="15" t="s">
        <v>60</v>
      </c>
      <c r="F42" s="15" t="s">
        <v>17</v>
      </c>
      <c r="G42" s="15">
        <v>32.5</v>
      </c>
      <c r="H42" s="18">
        <v>81.2</v>
      </c>
      <c r="I42" s="14">
        <f t="shared" si="1"/>
        <v>40.6</v>
      </c>
      <c r="J42" s="14">
        <f t="shared" si="2"/>
        <v>73.1</v>
      </c>
      <c r="K42" s="14">
        <f t="shared" si="4"/>
        <v>14</v>
      </c>
      <c r="L42" s="14" t="str">
        <f>_xlfn.IFS(H42&lt;=0,"否",K42&lt;=10,"是",K42&gt;10,"否")</f>
        <v>否</v>
      </c>
    </row>
    <row r="43" s="3" customFormat="1" ht="30" customHeight="1" spans="1:12">
      <c r="A43" s="14">
        <f t="shared" si="0"/>
        <v>41</v>
      </c>
      <c r="B43" s="15" t="s">
        <v>13</v>
      </c>
      <c r="C43" s="15" t="s">
        <v>45</v>
      </c>
      <c r="D43" s="15" t="s">
        <v>46</v>
      </c>
      <c r="E43" s="15" t="s">
        <v>61</v>
      </c>
      <c r="F43" s="15" t="s">
        <v>17</v>
      </c>
      <c r="G43" s="15">
        <v>32</v>
      </c>
      <c r="H43" s="16">
        <v>81.92</v>
      </c>
      <c r="I43" s="14">
        <f t="shared" si="1"/>
        <v>40.96</v>
      </c>
      <c r="J43" s="14">
        <f t="shared" si="2"/>
        <v>72.96</v>
      </c>
      <c r="K43" s="14">
        <f t="shared" si="4"/>
        <v>15</v>
      </c>
      <c r="L43" s="14" t="str">
        <f>_xlfn.IFS(H43&lt;=0,"否",K43&lt;=10,"是",K43&gt;10,"否")</f>
        <v>否</v>
      </c>
    </row>
    <row r="44" s="3" customFormat="1" ht="30" customHeight="1" spans="1:12">
      <c r="A44" s="14">
        <f t="shared" si="0"/>
        <v>42</v>
      </c>
      <c r="B44" s="15" t="s">
        <v>13</v>
      </c>
      <c r="C44" s="15" t="s">
        <v>45</v>
      </c>
      <c r="D44" s="15" t="s">
        <v>46</v>
      </c>
      <c r="E44" s="15" t="s">
        <v>62</v>
      </c>
      <c r="F44" s="15" t="s">
        <v>17</v>
      </c>
      <c r="G44" s="15">
        <v>31.75</v>
      </c>
      <c r="H44" s="18">
        <v>82.4</v>
      </c>
      <c r="I44" s="14">
        <f t="shared" si="1"/>
        <v>41.2</v>
      </c>
      <c r="J44" s="14">
        <f t="shared" si="2"/>
        <v>72.95</v>
      </c>
      <c r="K44" s="14">
        <f t="shared" si="4"/>
        <v>16</v>
      </c>
      <c r="L44" s="14" t="str">
        <f>_xlfn.IFS(H44&lt;=0,"否",K44&lt;=10,"是",K44&gt;10,"否")</f>
        <v>否</v>
      </c>
    </row>
    <row r="45" s="3" customFormat="1" ht="30" customHeight="1" spans="1:12">
      <c r="A45" s="14">
        <f t="shared" si="0"/>
        <v>43</v>
      </c>
      <c r="B45" s="15" t="s">
        <v>13</v>
      </c>
      <c r="C45" s="15" t="s">
        <v>45</v>
      </c>
      <c r="D45" s="15" t="s">
        <v>46</v>
      </c>
      <c r="E45" s="15" t="s">
        <v>63</v>
      </c>
      <c r="F45" s="15" t="s">
        <v>17</v>
      </c>
      <c r="G45" s="15">
        <v>33.625</v>
      </c>
      <c r="H45" s="16">
        <v>78.52</v>
      </c>
      <c r="I45" s="14">
        <f t="shared" si="1"/>
        <v>39.26</v>
      </c>
      <c r="J45" s="14">
        <f t="shared" si="2"/>
        <v>72.885</v>
      </c>
      <c r="K45" s="14">
        <f t="shared" si="4"/>
        <v>17</v>
      </c>
      <c r="L45" s="14" t="str">
        <f>_xlfn.IFS(H45&lt;=0,"否",K45&lt;=10,"是",K45&gt;10,"否")</f>
        <v>否</v>
      </c>
    </row>
    <row r="46" s="3" customFormat="1" ht="30" customHeight="1" spans="1:12">
      <c r="A46" s="14">
        <f t="shared" si="0"/>
        <v>44</v>
      </c>
      <c r="B46" s="15" t="s">
        <v>13</v>
      </c>
      <c r="C46" s="15" t="s">
        <v>45</v>
      </c>
      <c r="D46" s="15" t="s">
        <v>46</v>
      </c>
      <c r="E46" s="15" t="s">
        <v>64</v>
      </c>
      <c r="F46" s="15" t="s">
        <v>17</v>
      </c>
      <c r="G46" s="15">
        <v>32.125</v>
      </c>
      <c r="H46" s="16">
        <v>80.66</v>
      </c>
      <c r="I46" s="14">
        <f t="shared" si="1"/>
        <v>40.33</v>
      </c>
      <c r="J46" s="14">
        <f t="shared" si="2"/>
        <v>72.455</v>
      </c>
      <c r="K46" s="14">
        <f t="shared" si="4"/>
        <v>18</v>
      </c>
      <c r="L46" s="14" t="str">
        <f>_xlfn.IFS(H46&lt;=0,"否",K46&lt;=10,"是",K46&gt;10,"否")</f>
        <v>否</v>
      </c>
    </row>
    <row r="47" s="3" customFormat="1" ht="30" customHeight="1" spans="1:12">
      <c r="A47" s="14">
        <f t="shared" si="0"/>
        <v>45</v>
      </c>
      <c r="B47" s="15" t="s">
        <v>13</v>
      </c>
      <c r="C47" s="15" t="s">
        <v>45</v>
      </c>
      <c r="D47" s="15" t="s">
        <v>46</v>
      </c>
      <c r="E47" s="15" t="s">
        <v>65</v>
      </c>
      <c r="F47" s="15" t="s">
        <v>19</v>
      </c>
      <c r="G47" s="15">
        <v>30</v>
      </c>
      <c r="H47" s="16">
        <v>84.54</v>
      </c>
      <c r="I47" s="14">
        <f t="shared" si="1"/>
        <v>42.27</v>
      </c>
      <c r="J47" s="14">
        <f t="shared" si="2"/>
        <v>72.27</v>
      </c>
      <c r="K47" s="14">
        <f t="shared" si="4"/>
        <v>19</v>
      </c>
      <c r="L47" s="14" t="str">
        <f>_xlfn.IFS(H47&lt;=0,"否",K47&lt;=10,"是",K47&gt;10,"否")</f>
        <v>否</v>
      </c>
    </row>
    <row r="48" s="3" customFormat="1" ht="30" customHeight="1" spans="1:12">
      <c r="A48" s="14">
        <f t="shared" si="0"/>
        <v>46</v>
      </c>
      <c r="B48" s="15" t="s">
        <v>13</v>
      </c>
      <c r="C48" s="15" t="s">
        <v>45</v>
      </c>
      <c r="D48" s="15" t="s">
        <v>46</v>
      </c>
      <c r="E48" s="15" t="s">
        <v>66</v>
      </c>
      <c r="F48" s="15" t="s">
        <v>17</v>
      </c>
      <c r="G48" s="15">
        <v>30.5</v>
      </c>
      <c r="H48" s="16">
        <v>82.32</v>
      </c>
      <c r="I48" s="14">
        <f t="shared" si="1"/>
        <v>41.16</v>
      </c>
      <c r="J48" s="14">
        <f t="shared" si="2"/>
        <v>71.66</v>
      </c>
      <c r="K48" s="14">
        <f t="shared" si="4"/>
        <v>20</v>
      </c>
      <c r="L48" s="14" t="str">
        <f>_xlfn.IFS(H48&lt;=0,"否",K48&lt;=10,"是",K48&gt;10,"否")</f>
        <v>否</v>
      </c>
    </row>
    <row r="49" s="3" customFormat="1" ht="30" customHeight="1" spans="1:12">
      <c r="A49" s="14">
        <f t="shared" si="0"/>
        <v>47</v>
      </c>
      <c r="B49" s="15" t="s">
        <v>13</v>
      </c>
      <c r="C49" s="15" t="s">
        <v>45</v>
      </c>
      <c r="D49" s="15" t="s">
        <v>46</v>
      </c>
      <c r="E49" s="15" t="s">
        <v>67</v>
      </c>
      <c r="F49" s="15" t="s">
        <v>17</v>
      </c>
      <c r="G49" s="15">
        <v>29.875</v>
      </c>
      <c r="H49" s="16">
        <v>82.88</v>
      </c>
      <c r="I49" s="14">
        <f t="shared" si="1"/>
        <v>41.44</v>
      </c>
      <c r="J49" s="14">
        <f t="shared" si="2"/>
        <v>71.315</v>
      </c>
      <c r="K49" s="14">
        <f t="shared" si="4"/>
        <v>21</v>
      </c>
      <c r="L49" s="14" t="str">
        <f>_xlfn.IFS(H49&lt;=0,"否",K49&lt;=10,"是",K49&gt;10,"否")</f>
        <v>否</v>
      </c>
    </row>
    <row r="50" s="3" customFormat="1" ht="30" customHeight="1" spans="1:12">
      <c r="A50" s="14">
        <f t="shared" si="0"/>
        <v>48</v>
      </c>
      <c r="B50" s="15" t="s">
        <v>13</v>
      </c>
      <c r="C50" s="15" t="s">
        <v>45</v>
      </c>
      <c r="D50" s="15" t="s">
        <v>46</v>
      </c>
      <c r="E50" s="15" t="s">
        <v>68</v>
      </c>
      <c r="F50" s="15" t="s">
        <v>19</v>
      </c>
      <c r="G50" s="15">
        <v>31.875</v>
      </c>
      <c r="H50" s="16">
        <v>77.54</v>
      </c>
      <c r="I50" s="14">
        <f t="shared" si="1"/>
        <v>38.77</v>
      </c>
      <c r="J50" s="14">
        <f t="shared" si="2"/>
        <v>70.645</v>
      </c>
      <c r="K50" s="14">
        <f t="shared" si="4"/>
        <v>22</v>
      </c>
      <c r="L50" s="14" t="str">
        <f>_xlfn.IFS(H50&lt;=0,"否",K50&lt;=10,"是",K50&gt;10,"否")</f>
        <v>否</v>
      </c>
    </row>
    <row r="51" s="3" customFormat="1" ht="30" customHeight="1" spans="1:12">
      <c r="A51" s="14">
        <f t="shared" si="0"/>
        <v>49</v>
      </c>
      <c r="B51" s="15" t="s">
        <v>13</v>
      </c>
      <c r="C51" s="15" t="s">
        <v>45</v>
      </c>
      <c r="D51" s="15" t="s">
        <v>46</v>
      </c>
      <c r="E51" s="15" t="s">
        <v>69</v>
      </c>
      <c r="F51" s="15" t="s">
        <v>17</v>
      </c>
      <c r="G51" s="15">
        <v>30.125</v>
      </c>
      <c r="H51" s="16">
        <v>80.74</v>
      </c>
      <c r="I51" s="14">
        <f t="shared" si="1"/>
        <v>40.37</v>
      </c>
      <c r="J51" s="14">
        <f t="shared" si="2"/>
        <v>70.495</v>
      </c>
      <c r="K51" s="14">
        <f t="shared" si="4"/>
        <v>23</v>
      </c>
      <c r="L51" s="14" t="str">
        <f>_xlfn.IFS(H51&lt;=0,"否",K51&lt;=10,"是",K51&gt;10,"否")</f>
        <v>否</v>
      </c>
    </row>
    <row r="52" s="3" customFormat="1" ht="30" customHeight="1" spans="1:12">
      <c r="A52" s="14">
        <f t="shared" si="0"/>
        <v>50</v>
      </c>
      <c r="B52" s="15" t="s">
        <v>13</v>
      </c>
      <c r="C52" s="15" t="s">
        <v>45</v>
      </c>
      <c r="D52" s="15" t="s">
        <v>46</v>
      </c>
      <c r="E52" s="15" t="s">
        <v>70</v>
      </c>
      <c r="F52" s="15" t="s">
        <v>17</v>
      </c>
      <c r="G52" s="15">
        <v>31.625</v>
      </c>
      <c r="H52" s="16">
        <v>76.74</v>
      </c>
      <c r="I52" s="14">
        <f t="shared" si="1"/>
        <v>38.37</v>
      </c>
      <c r="J52" s="14">
        <f t="shared" si="2"/>
        <v>69.995</v>
      </c>
      <c r="K52" s="14">
        <f t="shared" si="4"/>
        <v>24</v>
      </c>
      <c r="L52" s="14" t="str">
        <f>_xlfn.IFS(H52&lt;=0,"否",K52&lt;=10,"是",K52&gt;10,"否")</f>
        <v>否</v>
      </c>
    </row>
    <row r="53" s="3" customFormat="1" ht="30" customHeight="1" spans="1:12">
      <c r="A53" s="14">
        <f t="shared" si="0"/>
        <v>51</v>
      </c>
      <c r="B53" s="15" t="s">
        <v>13</v>
      </c>
      <c r="C53" s="15" t="s">
        <v>45</v>
      </c>
      <c r="D53" s="15" t="s">
        <v>46</v>
      </c>
      <c r="E53" s="15" t="s">
        <v>71</v>
      </c>
      <c r="F53" s="15" t="s">
        <v>17</v>
      </c>
      <c r="G53" s="15">
        <v>29.875</v>
      </c>
      <c r="H53" s="16">
        <v>80.08</v>
      </c>
      <c r="I53" s="14">
        <f t="shared" si="1"/>
        <v>40.04</v>
      </c>
      <c r="J53" s="14">
        <f t="shared" si="2"/>
        <v>69.915</v>
      </c>
      <c r="K53" s="14">
        <f t="shared" si="4"/>
        <v>25</v>
      </c>
      <c r="L53" s="14" t="str">
        <f>_xlfn.IFS(H53&lt;=0,"否",K53&lt;=10,"是",K53&gt;10,"否")</f>
        <v>否</v>
      </c>
    </row>
    <row r="54" s="3" customFormat="1" ht="30" customHeight="1" spans="1:12">
      <c r="A54" s="14">
        <f t="shared" si="0"/>
        <v>52</v>
      </c>
      <c r="B54" s="15" t="s">
        <v>13</v>
      </c>
      <c r="C54" s="15" t="s">
        <v>45</v>
      </c>
      <c r="D54" s="15" t="s">
        <v>46</v>
      </c>
      <c r="E54" s="15" t="s">
        <v>72</v>
      </c>
      <c r="F54" s="15" t="s">
        <v>17</v>
      </c>
      <c r="G54" s="15">
        <v>30.5</v>
      </c>
      <c r="H54" s="16">
        <v>77.44</v>
      </c>
      <c r="I54" s="14">
        <f t="shared" si="1"/>
        <v>38.72</v>
      </c>
      <c r="J54" s="14">
        <f t="shared" si="2"/>
        <v>69.22</v>
      </c>
      <c r="K54" s="14">
        <f t="shared" si="4"/>
        <v>26</v>
      </c>
      <c r="L54" s="14" t="str">
        <f>_xlfn.IFS(H54&lt;=0,"否",K54&lt;=10,"是",K54&gt;10,"否")</f>
        <v>否</v>
      </c>
    </row>
    <row r="55" s="3" customFormat="1" ht="30" customHeight="1" spans="1:12">
      <c r="A55" s="14">
        <f t="shared" si="0"/>
        <v>53</v>
      </c>
      <c r="B55" s="15" t="s">
        <v>13</v>
      </c>
      <c r="C55" s="15" t="s">
        <v>45</v>
      </c>
      <c r="D55" s="15" t="s">
        <v>46</v>
      </c>
      <c r="E55" s="15" t="s">
        <v>73</v>
      </c>
      <c r="F55" s="15" t="s">
        <v>17</v>
      </c>
      <c r="G55" s="15">
        <v>31</v>
      </c>
      <c r="H55" s="16">
        <v>75.82</v>
      </c>
      <c r="I55" s="14">
        <f t="shared" si="1"/>
        <v>37.91</v>
      </c>
      <c r="J55" s="14">
        <f t="shared" si="2"/>
        <v>68.91</v>
      </c>
      <c r="K55" s="14">
        <f t="shared" si="4"/>
        <v>27</v>
      </c>
      <c r="L55" s="14" t="str">
        <f>_xlfn.IFS(H55&lt;=0,"否",K55&lt;=10,"是",K55&gt;10,"否")</f>
        <v>否</v>
      </c>
    </row>
    <row r="56" s="3" customFormat="1" ht="30" customHeight="1" spans="1:12">
      <c r="A56" s="14">
        <f t="shared" si="0"/>
        <v>54</v>
      </c>
      <c r="B56" s="15" t="s">
        <v>13</v>
      </c>
      <c r="C56" s="15" t="s">
        <v>45</v>
      </c>
      <c r="D56" s="15" t="s">
        <v>46</v>
      </c>
      <c r="E56" s="15" t="s">
        <v>74</v>
      </c>
      <c r="F56" s="15" t="s">
        <v>17</v>
      </c>
      <c r="G56" s="15">
        <v>29.875</v>
      </c>
      <c r="H56" s="16">
        <v>0</v>
      </c>
      <c r="I56" s="14">
        <f t="shared" si="1"/>
        <v>0</v>
      </c>
      <c r="J56" s="14">
        <f t="shared" si="2"/>
        <v>29.875</v>
      </c>
      <c r="K56" s="14">
        <f t="shared" si="4"/>
        <v>28</v>
      </c>
      <c r="L56" s="14" t="str">
        <f>_xlfn.IFS(H56&lt;=0,"否",K56&lt;=10,"是",K56&gt;10,"否")</f>
        <v>否</v>
      </c>
    </row>
    <row r="57" s="3" customFormat="1" ht="30" customHeight="1" spans="1:12">
      <c r="A57" s="14">
        <f t="shared" si="0"/>
        <v>55</v>
      </c>
      <c r="B57" s="15" t="s">
        <v>13</v>
      </c>
      <c r="C57" s="15" t="s">
        <v>75</v>
      </c>
      <c r="D57" s="15" t="s">
        <v>76</v>
      </c>
      <c r="E57" s="15" t="s">
        <v>77</v>
      </c>
      <c r="F57" s="15" t="s">
        <v>17</v>
      </c>
      <c r="G57" s="19">
        <v>35.125</v>
      </c>
      <c r="H57" s="16">
        <v>85.74</v>
      </c>
      <c r="I57" s="14">
        <f t="shared" si="1"/>
        <v>42.87</v>
      </c>
      <c r="J57" s="14">
        <f t="shared" si="2"/>
        <v>77.995</v>
      </c>
      <c r="K57" s="14">
        <f t="shared" si="4"/>
        <v>1</v>
      </c>
      <c r="L57" s="14" t="str">
        <f>_xlfn.IFS(H57&lt;=0,"否",K57&lt;=2,"是",K57&gt;2,"否")</f>
        <v>是</v>
      </c>
    </row>
    <row r="58" s="3" customFormat="1" ht="30" customHeight="1" spans="1:12">
      <c r="A58" s="14">
        <f t="shared" si="0"/>
        <v>56</v>
      </c>
      <c r="B58" s="15" t="s">
        <v>13</v>
      </c>
      <c r="C58" s="15" t="s">
        <v>75</v>
      </c>
      <c r="D58" s="15" t="s">
        <v>76</v>
      </c>
      <c r="E58" s="15" t="s">
        <v>78</v>
      </c>
      <c r="F58" s="15" t="s">
        <v>17</v>
      </c>
      <c r="G58" s="19">
        <v>34.25</v>
      </c>
      <c r="H58" s="16">
        <v>83.4</v>
      </c>
      <c r="I58" s="14">
        <f t="shared" si="1"/>
        <v>41.7</v>
      </c>
      <c r="J58" s="14">
        <f t="shared" si="2"/>
        <v>75.95</v>
      </c>
      <c r="K58" s="14">
        <f t="shared" si="4"/>
        <v>2</v>
      </c>
      <c r="L58" s="14" t="str">
        <f>_xlfn.IFS(H58&lt;=0,"否",K58&lt;=2,"是",K58&gt;2,"否")</f>
        <v>是</v>
      </c>
    </row>
    <row r="59" s="3" customFormat="1" ht="30" customHeight="1" spans="1:12">
      <c r="A59" s="14">
        <f t="shared" si="0"/>
        <v>57</v>
      </c>
      <c r="B59" s="15" t="s">
        <v>13</v>
      </c>
      <c r="C59" s="15" t="s">
        <v>75</v>
      </c>
      <c r="D59" s="15" t="s">
        <v>76</v>
      </c>
      <c r="E59" s="15" t="s">
        <v>79</v>
      </c>
      <c r="F59" s="15" t="s">
        <v>17</v>
      </c>
      <c r="G59" s="19">
        <v>33.25</v>
      </c>
      <c r="H59" s="16">
        <v>82.38</v>
      </c>
      <c r="I59" s="14">
        <f t="shared" si="1"/>
        <v>41.19</v>
      </c>
      <c r="J59" s="14">
        <f t="shared" si="2"/>
        <v>74.44</v>
      </c>
      <c r="K59" s="14">
        <f t="shared" si="4"/>
        <v>3</v>
      </c>
      <c r="L59" s="14" t="str">
        <f>_xlfn.IFS(H59&lt;=0,"否",K59&lt;=2,"是",K59&gt;2,"否")</f>
        <v>否</v>
      </c>
    </row>
    <row r="60" s="3" customFormat="1" ht="30" customHeight="1" spans="1:12">
      <c r="A60" s="14">
        <f t="shared" si="0"/>
        <v>58</v>
      </c>
      <c r="B60" s="15" t="s">
        <v>13</v>
      </c>
      <c r="C60" s="15" t="s">
        <v>75</v>
      </c>
      <c r="D60" s="15" t="s">
        <v>76</v>
      </c>
      <c r="E60" s="15" t="s">
        <v>80</v>
      </c>
      <c r="F60" s="15" t="s">
        <v>19</v>
      </c>
      <c r="G60" s="19">
        <v>31.375</v>
      </c>
      <c r="H60" s="16">
        <v>84.42</v>
      </c>
      <c r="I60" s="14">
        <f t="shared" si="1"/>
        <v>42.21</v>
      </c>
      <c r="J60" s="14">
        <f t="shared" si="2"/>
        <v>73.585</v>
      </c>
      <c r="K60" s="14">
        <f t="shared" si="4"/>
        <v>4</v>
      </c>
      <c r="L60" s="14" t="str">
        <f>_xlfn.IFS(H60&lt;=0,"否",K60&lt;=2,"是",K60&gt;2,"否")</f>
        <v>否</v>
      </c>
    </row>
    <row r="61" s="3" customFormat="1" ht="30" customHeight="1" spans="1:12">
      <c r="A61" s="14">
        <f t="shared" si="0"/>
        <v>59</v>
      </c>
      <c r="B61" s="15" t="s">
        <v>13</v>
      </c>
      <c r="C61" s="15" t="s">
        <v>75</v>
      </c>
      <c r="D61" s="15" t="s">
        <v>76</v>
      </c>
      <c r="E61" s="15" t="s">
        <v>81</v>
      </c>
      <c r="F61" s="15" t="s">
        <v>17</v>
      </c>
      <c r="G61" s="19">
        <v>31.75</v>
      </c>
      <c r="H61" s="16">
        <v>79.32</v>
      </c>
      <c r="I61" s="14">
        <f t="shared" si="1"/>
        <v>39.66</v>
      </c>
      <c r="J61" s="14">
        <f t="shared" si="2"/>
        <v>71.41</v>
      </c>
      <c r="K61" s="14">
        <f t="shared" si="4"/>
        <v>5</v>
      </c>
      <c r="L61" s="14" t="str">
        <f>_xlfn.IFS(H61&lt;=0,"否",K61&lt;=2,"是",K61&gt;2,"否")</f>
        <v>否</v>
      </c>
    </row>
    <row r="62" s="3" customFormat="1" ht="30" customHeight="1" spans="1:12">
      <c r="A62" s="14">
        <f t="shared" si="0"/>
        <v>60</v>
      </c>
      <c r="B62" s="15" t="s">
        <v>13</v>
      </c>
      <c r="C62" s="15" t="s">
        <v>75</v>
      </c>
      <c r="D62" s="15" t="s">
        <v>76</v>
      </c>
      <c r="E62" s="15" t="s">
        <v>82</v>
      </c>
      <c r="F62" s="15" t="s">
        <v>17</v>
      </c>
      <c r="G62" s="19">
        <v>31.375</v>
      </c>
      <c r="H62" s="16">
        <v>78.14</v>
      </c>
      <c r="I62" s="14">
        <f t="shared" si="1"/>
        <v>39.07</v>
      </c>
      <c r="J62" s="14">
        <f t="shared" si="2"/>
        <v>70.445</v>
      </c>
      <c r="K62" s="14">
        <f t="shared" si="4"/>
        <v>6</v>
      </c>
      <c r="L62" s="14" t="str">
        <f>_xlfn.IFS(H62&lt;=0,"否",K62&lt;=2,"是",K62&gt;2,"否")</f>
        <v>否</v>
      </c>
    </row>
    <row r="63" s="3" customFormat="1" ht="30" customHeight="1" spans="1:12">
      <c r="A63" s="14">
        <f t="shared" si="0"/>
        <v>61</v>
      </c>
      <c r="B63" s="15" t="s">
        <v>13</v>
      </c>
      <c r="C63" s="15" t="s">
        <v>75</v>
      </c>
      <c r="D63" s="15" t="s">
        <v>76</v>
      </c>
      <c r="E63" s="15" t="s">
        <v>83</v>
      </c>
      <c r="F63" s="15" t="s">
        <v>17</v>
      </c>
      <c r="G63" s="19">
        <v>32.25</v>
      </c>
      <c r="H63" s="16">
        <v>0</v>
      </c>
      <c r="I63" s="14">
        <f t="shared" si="1"/>
        <v>0</v>
      </c>
      <c r="J63" s="14">
        <f t="shared" si="2"/>
        <v>32.25</v>
      </c>
      <c r="K63" s="14">
        <f t="shared" si="4"/>
        <v>7</v>
      </c>
      <c r="L63" s="14" t="str">
        <f>_xlfn.IFS(H63&lt;=0,"否",K63&lt;=2,"是",K63&gt;2,"否")</f>
        <v>否</v>
      </c>
    </row>
    <row r="64" s="3" customFormat="1" ht="30" customHeight="1" spans="1:12">
      <c r="A64" s="14">
        <f t="shared" si="0"/>
        <v>62</v>
      </c>
      <c r="B64" s="15" t="s">
        <v>13</v>
      </c>
      <c r="C64" s="15" t="s">
        <v>84</v>
      </c>
      <c r="D64" s="15" t="s">
        <v>85</v>
      </c>
      <c r="E64" s="15" t="s">
        <v>86</v>
      </c>
      <c r="F64" s="15" t="s">
        <v>19</v>
      </c>
      <c r="G64" s="15">
        <v>32.25</v>
      </c>
      <c r="H64" s="16">
        <v>81.16</v>
      </c>
      <c r="I64" s="14">
        <f t="shared" si="1"/>
        <v>40.58</v>
      </c>
      <c r="J64" s="14">
        <f t="shared" si="2"/>
        <v>72.83</v>
      </c>
      <c r="K64" s="14">
        <f t="shared" si="4"/>
        <v>1</v>
      </c>
      <c r="L64" s="14" t="str">
        <f>_xlfn.IFS(H64&lt;=0,"否",K64&lt;=1,"是",K64&gt;1,"否")</f>
        <v>是</v>
      </c>
    </row>
    <row r="65" s="3" customFormat="1" ht="30" customHeight="1" spans="1:12">
      <c r="A65" s="14">
        <f t="shared" si="0"/>
        <v>63</v>
      </c>
      <c r="B65" s="15" t="s">
        <v>13</v>
      </c>
      <c r="C65" s="15" t="s">
        <v>84</v>
      </c>
      <c r="D65" s="15" t="s">
        <v>85</v>
      </c>
      <c r="E65" s="15" t="s">
        <v>87</v>
      </c>
      <c r="F65" s="15" t="s">
        <v>17</v>
      </c>
      <c r="G65" s="15">
        <v>29.75</v>
      </c>
      <c r="H65" s="16">
        <v>84.62</v>
      </c>
      <c r="I65" s="14">
        <f t="shared" si="1"/>
        <v>42.31</v>
      </c>
      <c r="J65" s="14">
        <f t="shared" si="2"/>
        <v>72.06</v>
      </c>
      <c r="K65" s="14">
        <f t="shared" si="4"/>
        <v>2</v>
      </c>
      <c r="L65" s="14" t="str">
        <f>_xlfn.IFS(H65&lt;=0,"否",K65&lt;=1,"是",K65&gt;1,"否")</f>
        <v>否</v>
      </c>
    </row>
    <row r="66" s="3" customFormat="1" ht="30" customHeight="1" spans="1:12">
      <c r="A66" s="14">
        <f t="shared" si="0"/>
        <v>64</v>
      </c>
      <c r="B66" s="15" t="s">
        <v>13</v>
      </c>
      <c r="C66" s="15" t="s">
        <v>84</v>
      </c>
      <c r="D66" s="15" t="s">
        <v>85</v>
      </c>
      <c r="E66" s="15" t="s">
        <v>88</v>
      </c>
      <c r="F66" s="15" t="s">
        <v>17</v>
      </c>
      <c r="G66" s="15">
        <v>29.875</v>
      </c>
      <c r="H66" s="16">
        <v>77.64</v>
      </c>
      <c r="I66" s="14">
        <f t="shared" si="1"/>
        <v>38.82</v>
      </c>
      <c r="J66" s="14">
        <f t="shared" si="2"/>
        <v>68.695</v>
      </c>
      <c r="K66" s="14">
        <f t="shared" si="4"/>
        <v>3</v>
      </c>
      <c r="L66" s="14" t="str">
        <f>_xlfn.IFS(H66&lt;=0,"否",K66&lt;=1,"是",K66&gt;1,"否")</f>
        <v>否</v>
      </c>
    </row>
    <row r="67" s="3" customFormat="1" ht="30" customHeight="1" spans="1:12">
      <c r="A67" s="14">
        <f t="shared" ref="A67:A130" si="5">ROW()-2</f>
        <v>65</v>
      </c>
      <c r="B67" s="15" t="s">
        <v>13</v>
      </c>
      <c r="C67" s="15" t="s">
        <v>89</v>
      </c>
      <c r="D67" s="15" t="s">
        <v>90</v>
      </c>
      <c r="E67" s="15" t="s">
        <v>91</v>
      </c>
      <c r="F67" s="15" t="s">
        <v>17</v>
      </c>
      <c r="G67" s="15">
        <v>32.375</v>
      </c>
      <c r="H67" s="16">
        <v>82.92</v>
      </c>
      <c r="I67" s="14">
        <f t="shared" ref="I67:I130" si="6">H67*0.5</f>
        <v>41.46</v>
      </c>
      <c r="J67" s="14">
        <f t="shared" ref="J67:J130" si="7">G67+I67</f>
        <v>73.835</v>
      </c>
      <c r="K67" s="14">
        <f t="shared" ref="K67:K98" si="8">SUMPRODUCT((D:D=D67)*(J:J&gt;J67))+1</f>
        <v>1</v>
      </c>
      <c r="L67" s="14" t="str">
        <f>_xlfn.IFS(H67&lt;=0,"否",K67&lt;=4,"是",K67&gt;4,"否")</f>
        <v>是</v>
      </c>
    </row>
    <row r="68" s="3" customFormat="1" ht="30" customHeight="1" spans="1:12">
      <c r="A68" s="14">
        <f t="shared" si="5"/>
        <v>66</v>
      </c>
      <c r="B68" s="15" t="s">
        <v>13</v>
      </c>
      <c r="C68" s="15" t="s">
        <v>89</v>
      </c>
      <c r="D68" s="15" t="s">
        <v>90</v>
      </c>
      <c r="E68" s="15" t="s">
        <v>92</v>
      </c>
      <c r="F68" s="15" t="s">
        <v>19</v>
      </c>
      <c r="G68" s="15">
        <v>32.25</v>
      </c>
      <c r="H68" s="16">
        <v>81.84</v>
      </c>
      <c r="I68" s="14">
        <f t="shared" si="6"/>
        <v>40.92</v>
      </c>
      <c r="J68" s="14">
        <f t="shared" si="7"/>
        <v>73.17</v>
      </c>
      <c r="K68" s="14">
        <f t="shared" si="8"/>
        <v>2</v>
      </c>
      <c r="L68" s="14" t="str">
        <f>_xlfn.IFS(H68&lt;=0,"否",K68&lt;=4,"是",K68&gt;4,"否")</f>
        <v>是</v>
      </c>
    </row>
    <row r="69" s="3" customFormat="1" ht="30" customHeight="1" spans="1:12">
      <c r="A69" s="14">
        <f t="shared" si="5"/>
        <v>67</v>
      </c>
      <c r="B69" s="15" t="s">
        <v>13</v>
      </c>
      <c r="C69" s="15" t="s">
        <v>89</v>
      </c>
      <c r="D69" s="15" t="s">
        <v>90</v>
      </c>
      <c r="E69" s="15" t="s">
        <v>93</v>
      </c>
      <c r="F69" s="15" t="s">
        <v>19</v>
      </c>
      <c r="G69" s="15">
        <v>30.875</v>
      </c>
      <c r="H69" s="16">
        <v>83.8</v>
      </c>
      <c r="I69" s="14">
        <f t="shared" si="6"/>
        <v>41.9</v>
      </c>
      <c r="J69" s="14">
        <f t="shared" si="7"/>
        <v>72.775</v>
      </c>
      <c r="K69" s="14">
        <f t="shared" si="8"/>
        <v>3</v>
      </c>
      <c r="L69" s="14" t="str">
        <f>_xlfn.IFS(H69&lt;=0,"否",K69&lt;=4,"是",K69&gt;4,"否")</f>
        <v>是</v>
      </c>
    </row>
    <row r="70" s="3" customFormat="1" ht="30" customHeight="1" spans="1:12">
      <c r="A70" s="14">
        <f t="shared" si="5"/>
        <v>68</v>
      </c>
      <c r="B70" s="15" t="s">
        <v>13</v>
      </c>
      <c r="C70" s="15" t="s">
        <v>89</v>
      </c>
      <c r="D70" s="15" t="s">
        <v>90</v>
      </c>
      <c r="E70" s="15" t="s">
        <v>94</v>
      </c>
      <c r="F70" s="15" t="s">
        <v>17</v>
      </c>
      <c r="G70" s="15">
        <v>29.875</v>
      </c>
      <c r="H70" s="16">
        <v>83.08</v>
      </c>
      <c r="I70" s="14">
        <f t="shared" si="6"/>
        <v>41.54</v>
      </c>
      <c r="J70" s="14">
        <f t="shared" si="7"/>
        <v>71.415</v>
      </c>
      <c r="K70" s="14">
        <f t="shared" si="8"/>
        <v>4</v>
      </c>
      <c r="L70" s="14" t="str">
        <f>_xlfn.IFS(H70&lt;=0,"否",K70&lt;=4,"是",K70&gt;4,"否")</f>
        <v>是</v>
      </c>
    </row>
    <row r="71" s="3" customFormat="1" ht="30" customHeight="1" spans="1:12">
      <c r="A71" s="14">
        <f t="shared" si="5"/>
        <v>69</v>
      </c>
      <c r="B71" s="15" t="s">
        <v>13</v>
      </c>
      <c r="C71" s="15" t="s">
        <v>89</v>
      </c>
      <c r="D71" s="15" t="s">
        <v>90</v>
      </c>
      <c r="E71" s="15" t="s">
        <v>95</v>
      </c>
      <c r="F71" s="15" t="s">
        <v>19</v>
      </c>
      <c r="G71" s="15">
        <v>31.625</v>
      </c>
      <c r="H71" s="16">
        <v>79.36</v>
      </c>
      <c r="I71" s="14">
        <f t="shared" si="6"/>
        <v>39.68</v>
      </c>
      <c r="J71" s="14">
        <f t="shared" si="7"/>
        <v>71.305</v>
      </c>
      <c r="K71" s="14">
        <f t="shared" si="8"/>
        <v>5</v>
      </c>
      <c r="L71" s="14" t="str">
        <f>_xlfn.IFS(H71&lt;=0,"否",K71&lt;=4,"是",K71&gt;4,"否")</f>
        <v>否</v>
      </c>
    </row>
    <row r="72" s="3" customFormat="1" ht="30" customHeight="1" spans="1:12">
      <c r="A72" s="14">
        <f t="shared" si="5"/>
        <v>70</v>
      </c>
      <c r="B72" s="15" t="s">
        <v>13</v>
      </c>
      <c r="C72" s="15" t="s">
        <v>89</v>
      </c>
      <c r="D72" s="15" t="s">
        <v>90</v>
      </c>
      <c r="E72" s="15" t="s">
        <v>96</v>
      </c>
      <c r="F72" s="15" t="s">
        <v>17</v>
      </c>
      <c r="G72" s="15">
        <v>28.5</v>
      </c>
      <c r="H72" s="16">
        <v>82.94</v>
      </c>
      <c r="I72" s="14">
        <f t="shared" si="6"/>
        <v>41.47</v>
      </c>
      <c r="J72" s="14">
        <f t="shared" si="7"/>
        <v>69.97</v>
      </c>
      <c r="K72" s="14">
        <f t="shared" si="8"/>
        <v>6</v>
      </c>
      <c r="L72" s="14" t="str">
        <f>_xlfn.IFS(H72&lt;=0,"否",K72&lt;=4,"是",K72&gt;4,"否")</f>
        <v>否</v>
      </c>
    </row>
    <row r="73" s="3" customFormat="1" ht="30" customHeight="1" spans="1:12">
      <c r="A73" s="14">
        <f t="shared" si="5"/>
        <v>71</v>
      </c>
      <c r="B73" s="15" t="s">
        <v>13</v>
      </c>
      <c r="C73" s="15" t="s">
        <v>89</v>
      </c>
      <c r="D73" s="15" t="s">
        <v>90</v>
      </c>
      <c r="E73" s="15" t="s">
        <v>97</v>
      </c>
      <c r="F73" s="15" t="s">
        <v>19</v>
      </c>
      <c r="G73" s="15">
        <v>29.25</v>
      </c>
      <c r="H73" s="16">
        <v>79.9</v>
      </c>
      <c r="I73" s="14">
        <f t="shared" si="6"/>
        <v>39.95</v>
      </c>
      <c r="J73" s="14">
        <f t="shared" si="7"/>
        <v>69.2</v>
      </c>
      <c r="K73" s="14">
        <f t="shared" si="8"/>
        <v>7</v>
      </c>
      <c r="L73" s="14" t="str">
        <f>_xlfn.IFS(H73&lt;=0,"否",K73&lt;=4,"是",K73&gt;4,"否")</f>
        <v>否</v>
      </c>
    </row>
    <row r="74" s="3" customFormat="1" ht="30" customHeight="1" spans="1:12">
      <c r="A74" s="14">
        <f t="shared" si="5"/>
        <v>72</v>
      </c>
      <c r="B74" s="15" t="s">
        <v>13</v>
      </c>
      <c r="C74" s="15" t="s">
        <v>89</v>
      </c>
      <c r="D74" s="15" t="s">
        <v>90</v>
      </c>
      <c r="E74" s="15" t="s">
        <v>98</v>
      </c>
      <c r="F74" s="15" t="s">
        <v>19</v>
      </c>
      <c r="G74" s="15">
        <v>28.625</v>
      </c>
      <c r="H74" s="16">
        <v>79.38</v>
      </c>
      <c r="I74" s="14">
        <f t="shared" si="6"/>
        <v>39.69</v>
      </c>
      <c r="J74" s="14">
        <f t="shared" si="7"/>
        <v>68.315</v>
      </c>
      <c r="K74" s="14">
        <f t="shared" si="8"/>
        <v>8</v>
      </c>
      <c r="L74" s="14" t="str">
        <f>_xlfn.IFS(H74&lt;=0,"否",K74&lt;=4,"是",K74&gt;4,"否")</f>
        <v>否</v>
      </c>
    </row>
    <row r="75" s="3" customFormat="1" ht="30" customHeight="1" spans="1:12">
      <c r="A75" s="14">
        <f t="shared" si="5"/>
        <v>73</v>
      </c>
      <c r="B75" s="15" t="s">
        <v>13</v>
      </c>
      <c r="C75" s="15" t="s">
        <v>89</v>
      </c>
      <c r="D75" s="15" t="s">
        <v>90</v>
      </c>
      <c r="E75" s="15" t="s">
        <v>99</v>
      </c>
      <c r="F75" s="15" t="s">
        <v>19</v>
      </c>
      <c r="G75" s="15">
        <v>28.625</v>
      </c>
      <c r="H75" s="16">
        <v>78.16</v>
      </c>
      <c r="I75" s="14">
        <f t="shared" si="6"/>
        <v>39.08</v>
      </c>
      <c r="J75" s="14">
        <f t="shared" si="7"/>
        <v>67.705</v>
      </c>
      <c r="K75" s="14">
        <f t="shared" si="8"/>
        <v>9</v>
      </c>
      <c r="L75" s="14" t="str">
        <f>_xlfn.IFS(H75&lt;=0,"否",K75&lt;=4,"是",K75&gt;4,"否")</f>
        <v>否</v>
      </c>
    </row>
    <row r="76" s="3" customFormat="1" ht="30" customHeight="1" spans="1:12">
      <c r="A76" s="14">
        <f t="shared" si="5"/>
        <v>74</v>
      </c>
      <c r="B76" s="15" t="s">
        <v>13</v>
      </c>
      <c r="C76" s="15" t="s">
        <v>89</v>
      </c>
      <c r="D76" s="15" t="s">
        <v>90</v>
      </c>
      <c r="E76" s="15" t="s">
        <v>100</v>
      </c>
      <c r="F76" s="15" t="s">
        <v>19</v>
      </c>
      <c r="G76" s="15">
        <v>28.625</v>
      </c>
      <c r="H76" s="16">
        <v>78.04</v>
      </c>
      <c r="I76" s="14">
        <f t="shared" si="6"/>
        <v>39.02</v>
      </c>
      <c r="J76" s="14">
        <f t="shared" si="7"/>
        <v>67.645</v>
      </c>
      <c r="K76" s="14">
        <f t="shared" si="8"/>
        <v>10</v>
      </c>
      <c r="L76" s="14" t="str">
        <f>_xlfn.IFS(H76&lt;=0,"否",K76&lt;=4,"是",K76&gt;4,"否")</f>
        <v>否</v>
      </c>
    </row>
    <row r="77" s="3" customFormat="1" ht="30" customHeight="1" spans="1:12">
      <c r="A77" s="14">
        <f t="shared" si="5"/>
        <v>75</v>
      </c>
      <c r="B77" s="15" t="s">
        <v>13</v>
      </c>
      <c r="C77" s="20" t="s">
        <v>89</v>
      </c>
      <c r="D77" s="21" t="s">
        <v>90</v>
      </c>
      <c r="E77" s="20" t="s">
        <v>101</v>
      </c>
      <c r="F77" s="20" t="s">
        <v>17</v>
      </c>
      <c r="G77" s="15">
        <v>28.125</v>
      </c>
      <c r="H77" s="18">
        <v>78.7</v>
      </c>
      <c r="I77" s="14">
        <f t="shared" si="6"/>
        <v>39.35</v>
      </c>
      <c r="J77" s="14">
        <f t="shared" si="7"/>
        <v>67.475</v>
      </c>
      <c r="K77" s="14">
        <f t="shared" si="8"/>
        <v>11</v>
      </c>
      <c r="L77" s="14" t="str">
        <f>_xlfn.IFS(H77&lt;=0,"否",K77&lt;=4,"是",K77&gt;4,"否")</f>
        <v>否</v>
      </c>
    </row>
    <row r="78" s="3" customFormat="1" ht="30" customHeight="1" spans="1:12">
      <c r="A78" s="14">
        <f t="shared" si="5"/>
        <v>76</v>
      </c>
      <c r="B78" s="15" t="s">
        <v>13</v>
      </c>
      <c r="C78" s="15" t="s">
        <v>102</v>
      </c>
      <c r="D78" s="15" t="s">
        <v>103</v>
      </c>
      <c r="E78" s="15" t="s">
        <v>104</v>
      </c>
      <c r="F78" s="15" t="s">
        <v>17</v>
      </c>
      <c r="G78" s="15">
        <v>35</v>
      </c>
      <c r="H78" s="16">
        <v>85.88</v>
      </c>
      <c r="I78" s="14">
        <f t="shared" si="6"/>
        <v>42.94</v>
      </c>
      <c r="J78" s="14">
        <f t="shared" si="7"/>
        <v>77.94</v>
      </c>
      <c r="K78" s="14">
        <f t="shared" si="8"/>
        <v>1</v>
      </c>
      <c r="L78" s="14" t="str">
        <f>_xlfn.IFS(H78&lt;=0,"否",K78&lt;=2,"是",K78&gt;2,"否")</f>
        <v>是</v>
      </c>
    </row>
    <row r="79" s="3" customFormat="1" ht="30" customHeight="1" spans="1:12">
      <c r="A79" s="14">
        <f t="shared" si="5"/>
        <v>77</v>
      </c>
      <c r="B79" s="15" t="s">
        <v>13</v>
      </c>
      <c r="C79" s="15" t="s">
        <v>102</v>
      </c>
      <c r="D79" s="15" t="s">
        <v>103</v>
      </c>
      <c r="E79" s="15" t="s">
        <v>105</v>
      </c>
      <c r="F79" s="15" t="s">
        <v>17</v>
      </c>
      <c r="G79" s="15">
        <v>33.75</v>
      </c>
      <c r="H79" s="16">
        <v>87.26</v>
      </c>
      <c r="I79" s="14">
        <f t="shared" si="6"/>
        <v>43.63</v>
      </c>
      <c r="J79" s="14">
        <f t="shared" si="7"/>
        <v>77.38</v>
      </c>
      <c r="K79" s="14">
        <f t="shared" si="8"/>
        <v>2</v>
      </c>
      <c r="L79" s="14" t="str">
        <f>_xlfn.IFS(H79&lt;=0,"否",K79&lt;=2,"是",K79&gt;2,"否")</f>
        <v>是</v>
      </c>
    </row>
    <row r="80" s="3" customFormat="1" ht="30" customHeight="1" spans="1:12">
      <c r="A80" s="14">
        <f t="shared" si="5"/>
        <v>78</v>
      </c>
      <c r="B80" s="15" t="s">
        <v>13</v>
      </c>
      <c r="C80" s="15" t="s">
        <v>102</v>
      </c>
      <c r="D80" s="15" t="s">
        <v>103</v>
      </c>
      <c r="E80" s="15" t="s">
        <v>106</v>
      </c>
      <c r="F80" s="15" t="s">
        <v>19</v>
      </c>
      <c r="G80" s="15">
        <v>31.375</v>
      </c>
      <c r="H80" s="16">
        <v>84.22</v>
      </c>
      <c r="I80" s="14">
        <f t="shared" si="6"/>
        <v>42.11</v>
      </c>
      <c r="J80" s="14">
        <f t="shared" si="7"/>
        <v>73.485</v>
      </c>
      <c r="K80" s="14">
        <f t="shared" si="8"/>
        <v>3</v>
      </c>
      <c r="L80" s="14" t="str">
        <f>_xlfn.IFS(H80&lt;=0,"否",K80&lt;=2,"是",K80&gt;2,"否")</f>
        <v>否</v>
      </c>
    </row>
    <row r="81" s="3" customFormat="1" ht="30" customHeight="1" spans="1:12">
      <c r="A81" s="14">
        <f t="shared" si="5"/>
        <v>79</v>
      </c>
      <c r="B81" s="15" t="s">
        <v>13</v>
      </c>
      <c r="C81" s="20" t="s">
        <v>102</v>
      </c>
      <c r="D81" s="21" t="s">
        <v>103</v>
      </c>
      <c r="E81" s="20" t="s">
        <v>107</v>
      </c>
      <c r="F81" s="20" t="s">
        <v>17</v>
      </c>
      <c r="G81" s="15">
        <v>30.125</v>
      </c>
      <c r="H81" s="16">
        <v>84.72</v>
      </c>
      <c r="I81" s="14">
        <f t="shared" si="6"/>
        <v>42.36</v>
      </c>
      <c r="J81" s="14">
        <f t="shared" si="7"/>
        <v>72.485</v>
      </c>
      <c r="K81" s="14">
        <f t="shared" si="8"/>
        <v>4</v>
      </c>
      <c r="L81" s="14" t="str">
        <f>_xlfn.IFS(H81&lt;=0,"否",K81&lt;=2,"是",K81&gt;2,"否")</f>
        <v>否</v>
      </c>
    </row>
    <row r="82" s="3" customFormat="1" ht="30" customHeight="1" spans="1:12">
      <c r="A82" s="14">
        <f t="shared" si="5"/>
        <v>80</v>
      </c>
      <c r="B82" s="15" t="s">
        <v>13</v>
      </c>
      <c r="C82" s="15" t="s">
        <v>102</v>
      </c>
      <c r="D82" s="15" t="s">
        <v>103</v>
      </c>
      <c r="E82" s="15" t="s">
        <v>108</v>
      </c>
      <c r="F82" s="15" t="s">
        <v>17</v>
      </c>
      <c r="G82" s="15">
        <v>30.25</v>
      </c>
      <c r="H82" s="16">
        <v>84.24</v>
      </c>
      <c r="I82" s="14">
        <f t="shared" si="6"/>
        <v>42.12</v>
      </c>
      <c r="J82" s="14">
        <f t="shared" si="7"/>
        <v>72.37</v>
      </c>
      <c r="K82" s="14">
        <f t="shared" si="8"/>
        <v>5</v>
      </c>
      <c r="L82" s="14" t="str">
        <f>_xlfn.IFS(H82&lt;=0,"否",K82&lt;=2,"是",K82&gt;2,"否")</f>
        <v>否</v>
      </c>
    </row>
    <row r="83" s="3" customFormat="1" ht="30" customHeight="1" spans="1:12">
      <c r="A83" s="14">
        <f t="shared" si="5"/>
        <v>81</v>
      </c>
      <c r="B83" s="15" t="s">
        <v>13</v>
      </c>
      <c r="C83" s="15" t="s">
        <v>102</v>
      </c>
      <c r="D83" s="15" t="s">
        <v>103</v>
      </c>
      <c r="E83" s="15" t="s">
        <v>109</v>
      </c>
      <c r="F83" s="15" t="s">
        <v>17</v>
      </c>
      <c r="G83" s="15">
        <v>30.875</v>
      </c>
      <c r="H83" s="16">
        <v>82.2</v>
      </c>
      <c r="I83" s="14">
        <f t="shared" si="6"/>
        <v>41.1</v>
      </c>
      <c r="J83" s="14">
        <f t="shared" si="7"/>
        <v>71.975</v>
      </c>
      <c r="K83" s="14">
        <f t="shared" si="8"/>
        <v>6</v>
      </c>
      <c r="L83" s="14" t="str">
        <f>_xlfn.IFS(H83&lt;=0,"否",K83&lt;=2,"是",K83&gt;2,"否")</f>
        <v>否</v>
      </c>
    </row>
    <row r="84" s="3" customFormat="1" ht="30" customHeight="1" spans="1:12">
      <c r="A84" s="14">
        <f t="shared" si="5"/>
        <v>82</v>
      </c>
      <c r="B84" s="15" t="s">
        <v>13</v>
      </c>
      <c r="C84" s="15" t="s">
        <v>110</v>
      </c>
      <c r="D84" s="15" t="s">
        <v>111</v>
      </c>
      <c r="E84" s="15" t="s">
        <v>112</v>
      </c>
      <c r="F84" s="15" t="s">
        <v>17</v>
      </c>
      <c r="G84" s="15">
        <v>31.75</v>
      </c>
      <c r="H84" s="16">
        <v>88.6</v>
      </c>
      <c r="I84" s="14">
        <f t="shared" si="6"/>
        <v>44.3</v>
      </c>
      <c r="J84" s="14">
        <f t="shared" si="7"/>
        <v>76.05</v>
      </c>
      <c r="K84" s="14">
        <f t="shared" si="8"/>
        <v>1</v>
      </c>
      <c r="L84" s="14" t="str">
        <f>_xlfn.IFS(H84&lt;=0,"否",K84&lt;=2,"是",K84&gt;2,"否")</f>
        <v>是</v>
      </c>
    </row>
    <row r="85" s="3" customFormat="1" ht="30" customHeight="1" spans="1:12">
      <c r="A85" s="14">
        <f t="shared" si="5"/>
        <v>83</v>
      </c>
      <c r="B85" s="15" t="s">
        <v>13</v>
      </c>
      <c r="C85" s="15" t="s">
        <v>110</v>
      </c>
      <c r="D85" s="15" t="s">
        <v>111</v>
      </c>
      <c r="E85" s="15" t="s">
        <v>113</v>
      </c>
      <c r="F85" s="15" t="s">
        <v>19</v>
      </c>
      <c r="G85" s="15">
        <v>32</v>
      </c>
      <c r="H85" s="16">
        <v>87</v>
      </c>
      <c r="I85" s="14">
        <f t="shared" si="6"/>
        <v>43.5</v>
      </c>
      <c r="J85" s="14">
        <f t="shared" si="7"/>
        <v>75.5</v>
      </c>
      <c r="K85" s="14">
        <f t="shared" si="8"/>
        <v>2</v>
      </c>
      <c r="L85" s="14" t="str">
        <f>_xlfn.IFS(H85&lt;=0,"否",K85&lt;=2,"是",K85&gt;2,"否")</f>
        <v>是</v>
      </c>
    </row>
    <row r="86" s="3" customFormat="1" ht="30" customHeight="1" spans="1:12">
      <c r="A86" s="14">
        <f t="shared" si="5"/>
        <v>84</v>
      </c>
      <c r="B86" s="15" t="s">
        <v>13</v>
      </c>
      <c r="C86" s="15" t="s">
        <v>110</v>
      </c>
      <c r="D86" s="15" t="s">
        <v>111</v>
      </c>
      <c r="E86" s="15" t="s">
        <v>114</v>
      </c>
      <c r="F86" s="15" t="s">
        <v>17</v>
      </c>
      <c r="G86" s="15">
        <v>31.875</v>
      </c>
      <c r="H86" s="16">
        <v>85.88</v>
      </c>
      <c r="I86" s="14">
        <f t="shared" si="6"/>
        <v>42.94</v>
      </c>
      <c r="J86" s="14">
        <f t="shared" si="7"/>
        <v>74.815</v>
      </c>
      <c r="K86" s="14">
        <f t="shared" si="8"/>
        <v>3</v>
      </c>
      <c r="L86" s="14" t="str">
        <f>_xlfn.IFS(H86&lt;=0,"否",K86&lt;=2,"是",K86&gt;2,"否")</f>
        <v>否</v>
      </c>
    </row>
    <row r="87" s="3" customFormat="1" ht="30" customHeight="1" spans="1:12">
      <c r="A87" s="14">
        <f t="shared" si="5"/>
        <v>85</v>
      </c>
      <c r="B87" s="15" t="s">
        <v>13</v>
      </c>
      <c r="C87" s="15" t="s">
        <v>110</v>
      </c>
      <c r="D87" s="15" t="s">
        <v>111</v>
      </c>
      <c r="E87" s="15" t="s">
        <v>115</v>
      </c>
      <c r="F87" s="15" t="s">
        <v>19</v>
      </c>
      <c r="G87" s="15">
        <v>31.125</v>
      </c>
      <c r="H87" s="16">
        <v>86.22</v>
      </c>
      <c r="I87" s="14">
        <f t="shared" si="6"/>
        <v>43.11</v>
      </c>
      <c r="J87" s="14">
        <f t="shared" si="7"/>
        <v>74.235</v>
      </c>
      <c r="K87" s="14">
        <f t="shared" si="8"/>
        <v>4</v>
      </c>
      <c r="L87" s="14" t="str">
        <f>_xlfn.IFS(H87&lt;=0,"否",K87&lt;=2,"是",K87&gt;2,"否")</f>
        <v>否</v>
      </c>
    </row>
    <row r="88" s="3" customFormat="1" ht="30" customHeight="1" spans="1:12">
      <c r="A88" s="14">
        <f t="shared" si="5"/>
        <v>86</v>
      </c>
      <c r="B88" s="15" t="s">
        <v>13</v>
      </c>
      <c r="C88" s="15" t="s">
        <v>110</v>
      </c>
      <c r="D88" s="15" t="s">
        <v>111</v>
      </c>
      <c r="E88" s="15" t="s">
        <v>116</v>
      </c>
      <c r="F88" s="15" t="s">
        <v>17</v>
      </c>
      <c r="G88" s="15">
        <v>31.25</v>
      </c>
      <c r="H88" s="16">
        <v>85.5</v>
      </c>
      <c r="I88" s="14">
        <f t="shared" si="6"/>
        <v>42.75</v>
      </c>
      <c r="J88" s="14">
        <f t="shared" si="7"/>
        <v>74</v>
      </c>
      <c r="K88" s="14">
        <f t="shared" si="8"/>
        <v>5</v>
      </c>
      <c r="L88" s="14" t="str">
        <f>_xlfn.IFS(H88&lt;=0,"否",K88&lt;=2,"是",K88&gt;2,"否")</f>
        <v>否</v>
      </c>
    </row>
    <row r="89" s="3" customFormat="1" ht="30" customHeight="1" spans="1:12">
      <c r="A89" s="14">
        <f t="shared" si="5"/>
        <v>87</v>
      </c>
      <c r="B89" s="15" t="s">
        <v>13</v>
      </c>
      <c r="C89" s="15" t="s">
        <v>110</v>
      </c>
      <c r="D89" s="15" t="s">
        <v>111</v>
      </c>
      <c r="E89" s="15" t="s">
        <v>117</v>
      </c>
      <c r="F89" s="15" t="s">
        <v>17</v>
      </c>
      <c r="G89" s="15">
        <v>31.125</v>
      </c>
      <c r="H89" s="16">
        <v>85.14</v>
      </c>
      <c r="I89" s="14">
        <f t="shared" si="6"/>
        <v>42.57</v>
      </c>
      <c r="J89" s="14">
        <f t="shared" si="7"/>
        <v>73.695</v>
      </c>
      <c r="K89" s="14">
        <f t="shared" si="8"/>
        <v>6</v>
      </c>
      <c r="L89" s="14" t="str">
        <f>_xlfn.IFS(H89&lt;=0,"否",K89&lt;=2,"是",K89&gt;2,"否")</f>
        <v>否</v>
      </c>
    </row>
    <row r="90" s="3" customFormat="1" ht="30" customHeight="1" spans="1:12">
      <c r="A90" s="14">
        <f t="shared" si="5"/>
        <v>88</v>
      </c>
      <c r="B90" s="15" t="s">
        <v>13</v>
      </c>
      <c r="C90" s="15" t="s">
        <v>118</v>
      </c>
      <c r="D90" s="15" t="s">
        <v>119</v>
      </c>
      <c r="E90" s="15" t="s">
        <v>120</v>
      </c>
      <c r="F90" s="15" t="s">
        <v>17</v>
      </c>
      <c r="G90" s="15">
        <v>31</v>
      </c>
      <c r="H90" s="16">
        <v>86.06</v>
      </c>
      <c r="I90" s="14">
        <f t="shared" si="6"/>
        <v>43.03</v>
      </c>
      <c r="J90" s="14">
        <f t="shared" si="7"/>
        <v>74.03</v>
      </c>
      <c r="K90" s="14">
        <f t="shared" si="8"/>
        <v>1</v>
      </c>
      <c r="L90" s="14" t="str">
        <f>_xlfn.IFS(H90&lt;=0,"否",K90&lt;=1,"是",K90&gt;1,"否")</f>
        <v>是</v>
      </c>
    </row>
    <row r="91" s="3" customFormat="1" ht="30" customHeight="1" spans="1:12">
      <c r="A91" s="14">
        <f t="shared" si="5"/>
        <v>89</v>
      </c>
      <c r="B91" s="15" t="s">
        <v>13</v>
      </c>
      <c r="C91" s="15" t="s">
        <v>118</v>
      </c>
      <c r="D91" s="15" t="s">
        <v>119</v>
      </c>
      <c r="E91" s="15" t="s">
        <v>121</v>
      </c>
      <c r="F91" s="15" t="s">
        <v>17</v>
      </c>
      <c r="G91" s="15">
        <v>30.875</v>
      </c>
      <c r="H91" s="16">
        <v>78.74</v>
      </c>
      <c r="I91" s="14">
        <f t="shared" si="6"/>
        <v>39.37</v>
      </c>
      <c r="J91" s="14">
        <f t="shared" si="7"/>
        <v>70.245</v>
      </c>
      <c r="K91" s="14">
        <f t="shared" si="8"/>
        <v>2</v>
      </c>
      <c r="L91" s="14" t="str">
        <f>_xlfn.IFS(H91&lt;=0,"否",K91&lt;=1,"是",K91&gt;1,"否")</f>
        <v>否</v>
      </c>
    </row>
    <row r="92" s="3" customFormat="1" ht="30" customHeight="1" spans="1:12">
      <c r="A92" s="14">
        <f t="shared" si="5"/>
        <v>90</v>
      </c>
      <c r="B92" s="15" t="s">
        <v>122</v>
      </c>
      <c r="C92" s="15" t="s">
        <v>123</v>
      </c>
      <c r="D92" s="15" t="s">
        <v>124</v>
      </c>
      <c r="E92" s="15" t="s">
        <v>125</v>
      </c>
      <c r="F92" s="15" t="s">
        <v>17</v>
      </c>
      <c r="G92" s="15">
        <v>29.75</v>
      </c>
      <c r="H92" s="16">
        <v>88.24</v>
      </c>
      <c r="I92" s="14">
        <f t="shared" si="6"/>
        <v>44.12</v>
      </c>
      <c r="J92" s="14">
        <f t="shared" si="7"/>
        <v>73.87</v>
      </c>
      <c r="K92" s="14">
        <f t="shared" si="8"/>
        <v>1</v>
      </c>
      <c r="L92" s="14" t="str">
        <f>_xlfn.IFS(H92&lt;=0,"否",K92&lt;=1,"是",K92&gt;1,"否")</f>
        <v>是</v>
      </c>
    </row>
    <row r="93" s="3" customFormat="1" ht="30" customHeight="1" spans="1:12">
      <c r="A93" s="14">
        <f t="shared" si="5"/>
        <v>91</v>
      </c>
      <c r="B93" s="15" t="s">
        <v>122</v>
      </c>
      <c r="C93" s="15" t="s">
        <v>123</v>
      </c>
      <c r="D93" s="15" t="s">
        <v>124</v>
      </c>
      <c r="E93" s="15" t="s">
        <v>126</v>
      </c>
      <c r="F93" s="15" t="s">
        <v>19</v>
      </c>
      <c r="G93" s="15">
        <v>31.75</v>
      </c>
      <c r="H93" s="16">
        <v>81.26</v>
      </c>
      <c r="I93" s="14">
        <f t="shared" si="6"/>
        <v>40.63</v>
      </c>
      <c r="J93" s="14">
        <f t="shared" si="7"/>
        <v>72.38</v>
      </c>
      <c r="K93" s="14">
        <f t="shared" si="8"/>
        <v>2</v>
      </c>
      <c r="L93" s="14" t="str">
        <f>_xlfn.IFS(H93&lt;=0,"否",K93&lt;=1,"是",K93&gt;1,"否")</f>
        <v>否</v>
      </c>
    </row>
    <row r="94" s="3" customFormat="1" ht="30" customHeight="1" spans="1:12">
      <c r="A94" s="14">
        <f t="shared" si="5"/>
        <v>92</v>
      </c>
      <c r="B94" s="15" t="s">
        <v>122</v>
      </c>
      <c r="C94" s="15" t="s">
        <v>123</v>
      </c>
      <c r="D94" s="15" t="s">
        <v>124</v>
      </c>
      <c r="E94" s="15" t="s">
        <v>127</v>
      </c>
      <c r="F94" s="15" t="s">
        <v>19</v>
      </c>
      <c r="G94" s="15">
        <v>29.125</v>
      </c>
      <c r="H94" s="16">
        <v>76.52</v>
      </c>
      <c r="I94" s="14">
        <f t="shared" si="6"/>
        <v>38.26</v>
      </c>
      <c r="J94" s="14">
        <f t="shared" si="7"/>
        <v>67.385</v>
      </c>
      <c r="K94" s="14">
        <f t="shared" si="8"/>
        <v>3</v>
      </c>
      <c r="L94" s="14" t="str">
        <f>_xlfn.IFS(H94&lt;=0,"否",K94&lt;=1,"是",K94&gt;1,"否")</f>
        <v>否</v>
      </c>
    </row>
    <row r="95" s="3" customFormat="1" ht="30" customHeight="1" spans="1:12">
      <c r="A95" s="14">
        <f t="shared" si="5"/>
        <v>93</v>
      </c>
      <c r="B95" s="15" t="s">
        <v>122</v>
      </c>
      <c r="C95" s="15" t="s">
        <v>128</v>
      </c>
      <c r="D95" s="15" t="s">
        <v>129</v>
      </c>
      <c r="E95" s="15" t="s">
        <v>130</v>
      </c>
      <c r="F95" s="15" t="s">
        <v>17</v>
      </c>
      <c r="G95" s="15">
        <v>35.375</v>
      </c>
      <c r="H95" s="16">
        <v>84.98</v>
      </c>
      <c r="I95" s="14">
        <f t="shared" si="6"/>
        <v>42.49</v>
      </c>
      <c r="J95" s="14">
        <f t="shared" si="7"/>
        <v>77.865</v>
      </c>
      <c r="K95" s="14">
        <f t="shared" si="8"/>
        <v>1</v>
      </c>
      <c r="L95" s="14" t="str">
        <f>_xlfn.IFS(H95&lt;=0,"否",K95&lt;=7,"是",K95&gt;7,"否")</f>
        <v>是</v>
      </c>
    </row>
    <row r="96" s="3" customFormat="1" ht="30" customHeight="1" spans="1:12">
      <c r="A96" s="14">
        <f t="shared" si="5"/>
        <v>94</v>
      </c>
      <c r="B96" s="15" t="s">
        <v>122</v>
      </c>
      <c r="C96" s="15" t="s">
        <v>128</v>
      </c>
      <c r="D96" s="15" t="s">
        <v>129</v>
      </c>
      <c r="E96" s="15" t="s">
        <v>131</v>
      </c>
      <c r="F96" s="15" t="s">
        <v>17</v>
      </c>
      <c r="G96" s="15">
        <v>33.5</v>
      </c>
      <c r="H96" s="16">
        <v>86.18</v>
      </c>
      <c r="I96" s="14">
        <f t="shared" si="6"/>
        <v>43.09</v>
      </c>
      <c r="J96" s="14">
        <f t="shared" si="7"/>
        <v>76.59</v>
      </c>
      <c r="K96" s="14">
        <f t="shared" si="8"/>
        <v>2</v>
      </c>
      <c r="L96" s="14" t="str">
        <f>_xlfn.IFS(H96&lt;=0,"否",K96&lt;=7,"是",K96&gt;7,"否")</f>
        <v>是</v>
      </c>
    </row>
    <row r="97" s="3" customFormat="1" ht="30" customHeight="1" spans="1:12">
      <c r="A97" s="14">
        <f t="shared" si="5"/>
        <v>95</v>
      </c>
      <c r="B97" s="15" t="s">
        <v>122</v>
      </c>
      <c r="C97" s="15" t="s">
        <v>128</v>
      </c>
      <c r="D97" s="15" t="s">
        <v>129</v>
      </c>
      <c r="E97" s="15" t="s">
        <v>132</v>
      </c>
      <c r="F97" s="15" t="s">
        <v>17</v>
      </c>
      <c r="G97" s="15">
        <v>34.125</v>
      </c>
      <c r="H97" s="16">
        <v>83.88</v>
      </c>
      <c r="I97" s="14">
        <f t="shared" si="6"/>
        <v>41.94</v>
      </c>
      <c r="J97" s="14">
        <f t="shared" si="7"/>
        <v>76.065</v>
      </c>
      <c r="K97" s="14">
        <f t="shared" si="8"/>
        <v>3</v>
      </c>
      <c r="L97" s="14" t="str">
        <f>_xlfn.IFS(H97&lt;=0,"否",K97&lt;=7,"是",K97&gt;7,"否")</f>
        <v>是</v>
      </c>
    </row>
    <row r="98" s="3" customFormat="1" ht="30" customHeight="1" spans="1:12">
      <c r="A98" s="14">
        <f t="shared" si="5"/>
        <v>96</v>
      </c>
      <c r="B98" s="15" t="s">
        <v>122</v>
      </c>
      <c r="C98" s="15" t="s">
        <v>128</v>
      </c>
      <c r="D98" s="15" t="s">
        <v>129</v>
      </c>
      <c r="E98" s="15" t="s">
        <v>133</v>
      </c>
      <c r="F98" s="15" t="s">
        <v>17</v>
      </c>
      <c r="G98" s="15">
        <v>34.625</v>
      </c>
      <c r="H98" s="16">
        <v>82.86</v>
      </c>
      <c r="I98" s="14">
        <f t="shared" si="6"/>
        <v>41.43</v>
      </c>
      <c r="J98" s="14">
        <f t="shared" si="7"/>
        <v>76.055</v>
      </c>
      <c r="K98" s="14">
        <f t="shared" si="8"/>
        <v>4</v>
      </c>
      <c r="L98" s="14" t="str">
        <f>_xlfn.IFS(H98&lt;=0,"否",K98&lt;=7,"是",K98&gt;7,"否")</f>
        <v>是</v>
      </c>
    </row>
    <row r="99" s="3" customFormat="1" ht="30" customHeight="1" spans="1:12">
      <c r="A99" s="14">
        <f t="shared" si="5"/>
        <v>97</v>
      </c>
      <c r="B99" s="15" t="s">
        <v>122</v>
      </c>
      <c r="C99" s="15" t="s">
        <v>128</v>
      </c>
      <c r="D99" s="15" t="s">
        <v>129</v>
      </c>
      <c r="E99" s="15" t="s">
        <v>134</v>
      </c>
      <c r="F99" s="15" t="s">
        <v>17</v>
      </c>
      <c r="G99" s="15">
        <v>34.625</v>
      </c>
      <c r="H99" s="16">
        <v>82.22</v>
      </c>
      <c r="I99" s="14">
        <f t="shared" si="6"/>
        <v>41.11</v>
      </c>
      <c r="J99" s="14">
        <f t="shared" si="7"/>
        <v>75.735</v>
      </c>
      <c r="K99" s="14">
        <f t="shared" ref="K99:K130" si="9">SUMPRODUCT((D:D=D99)*(J:J&gt;J99))+1</f>
        <v>5</v>
      </c>
      <c r="L99" s="14" t="str">
        <f>_xlfn.IFS(H99&lt;=0,"否",K99&lt;=7,"是",K99&gt;7,"否")</f>
        <v>是</v>
      </c>
    </row>
    <row r="100" s="3" customFormat="1" ht="30" customHeight="1" spans="1:12">
      <c r="A100" s="14">
        <f t="shared" si="5"/>
        <v>98</v>
      </c>
      <c r="B100" s="15" t="s">
        <v>122</v>
      </c>
      <c r="C100" s="15" t="s">
        <v>128</v>
      </c>
      <c r="D100" s="15" t="s">
        <v>129</v>
      </c>
      <c r="E100" s="15" t="s">
        <v>135</v>
      </c>
      <c r="F100" s="15" t="s">
        <v>17</v>
      </c>
      <c r="G100" s="15">
        <v>33.375</v>
      </c>
      <c r="H100" s="16">
        <v>84.08</v>
      </c>
      <c r="I100" s="14">
        <f t="shared" si="6"/>
        <v>42.04</v>
      </c>
      <c r="J100" s="14">
        <f t="shared" si="7"/>
        <v>75.415</v>
      </c>
      <c r="K100" s="14">
        <f t="shared" si="9"/>
        <v>6</v>
      </c>
      <c r="L100" s="14" t="str">
        <f>_xlfn.IFS(H100&lt;=0,"否",K100&lt;=7,"是",K100&gt;7,"否")</f>
        <v>是</v>
      </c>
    </row>
    <row r="101" s="3" customFormat="1" ht="30" customHeight="1" spans="1:12">
      <c r="A101" s="14">
        <f t="shared" si="5"/>
        <v>99</v>
      </c>
      <c r="B101" s="15" t="s">
        <v>122</v>
      </c>
      <c r="C101" s="15" t="s">
        <v>128</v>
      </c>
      <c r="D101" s="15" t="s">
        <v>129</v>
      </c>
      <c r="E101" s="15" t="s">
        <v>136</v>
      </c>
      <c r="F101" s="15" t="s">
        <v>17</v>
      </c>
      <c r="G101" s="15">
        <v>32.625</v>
      </c>
      <c r="H101" s="16">
        <v>85.08</v>
      </c>
      <c r="I101" s="14">
        <f t="shared" si="6"/>
        <v>42.54</v>
      </c>
      <c r="J101" s="14">
        <f t="shared" si="7"/>
        <v>75.165</v>
      </c>
      <c r="K101" s="14">
        <f t="shared" si="9"/>
        <v>7</v>
      </c>
      <c r="L101" s="14" t="str">
        <f>_xlfn.IFS(H101&lt;=0,"否",K101&lt;=7,"是",K101&gt;7,"否")</f>
        <v>是</v>
      </c>
    </row>
    <row r="102" s="3" customFormat="1" ht="30" customHeight="1" spans="1:12">
      <c r="A102" s="14">
        <f t="shared" si="5"/>
        <v>100</v>
      </c>
      <c r="B102" s="15" t="s">
        <v>122</v>
      </c>
      <c r="C102" s="15" t="s">
        <v>128</v>
      </c>
      <c r="D102" s="15" t="s">
        <v>129</v>
      </c>
      <c r="E102" s="15" t="s">
        <v>137</v>
      </c>
      <c r="F102" s="15" t="s">
        <v>19</v>
      </c>
      <c r="G102" s="15">
        <v>34</v>
      </c>
      <c r="H102" s="16">
        <v>79.9</v>
      </c>
      <c r="I102" s="14">
        <f t="shared" si="6"/>
        <v>39.95</v>
      </c>
      <c r="J102" s="14">
        <f t="shared" si="7"/>
        <v>73.95</v>
      </c>
      <c r="K102" s="14">
        <f t="shared" si="9"/>
        <v>8</v>
      </c>
      <c r="L102" s="14" t="str">
        <f>_xlfn.IFS(H102&lt;=0,"否",K102&lt;=7,"是",K102&gt;7,"否")</f>
        <v>否</v>
      </c>
    </row>
    <row r="103" s="3" customFormat="1" ht="30" customHeight="1" spans="1:12">
      <c r="A103" s="14">
        <f t="shared" si="5"/>
        <v>101</v>
      </c>
      <c r="B103" s="15" t="s">
        <v>122</v>
      </c>
      <c r="C103" s="15" t="s">
        <v>128</v>
      </c>
      <c r="D103" s="15" t="s">
        <v>129</v>
      </c>
      <c r="E103" s="15" t="s">
        <v>138</v>
      </c>
      <c r="F103" s="15" t="s">
        <v>17</v>
      </c>
      <c r="G103" s="15">
        <v>33.375</v>
      </c>
      <c r="H103" s="16">
        <v>80.54</v>
      </c>
      <c r="I103" s="14">
        <f t="shared" si="6"/>
        <v>40.27</v>
      </c>
      <c r="J103" s="14">
        <f t="shared" si="7"/>
        <v>73.645</v>
      </c>
      <c r="K103" s="14">
        <f t="shared" si="9"/>
        <v>9</v>
      </c>
      <c r="L103" s="14" t="str">
        <f>_xlfn.IFS(H103&lt;=0,"否",K103&lt;=7,"是",K103&gt;7,"否")</f>
        <v>否</v>
      </c>
    </row>
    <row r="104" s="3" customFormat="1" ht="30" customHeight="1" spans="1:12">
      <c r="A104" s="14">
        <f t="shared" si="5"/>
        <v>102</v>
      </c>
      <c r="B104" s="15" t="s">
        <v>122</v>
      </c>
      <c r="C104" s="15" t="s">
        <v>128</v>
      </c>
      <c r="D104" s="15" t="s">
        <v>129</v>
      </c>
      <c r="E104" s="15" t="s">
        <v>139</v>
      </c>
      <c r="F104" s="15" t="s">
        <v>17</v>
      </c>
      <c r="G104" s="15">
        <v>31.5</v>
      </c>
      <c r="H104" s="16">
        <v>83.62</v>
      </c>
      <c r="I104" s="14">
        <f t="shared" si="6"/>
        <v>41.81</v>
      </c>
      <c r="J104" s="14">
        <f t="shared" si="7"/>
        <v>73.31</v>
      </c>
      <c r="K104" s="14">
        <f t="shared" si="9"/>
        <v>10</v>
      </c>
      <c r="L104" s="14" t="str">
        <f>_xlfn.IFS(H104&lt;=0,"否",K104&lt;=7,"是",K104&gt;7,"否")</f>
        <v>否</v>
      </c>
    </row>
    <row r="105" s="3" customFormat="1" ht="30" customHeight="1" spans="1:12">
      <c r="A105" s="14">
        <f t="shared" si="5"/>
        <v>103</v>
      </c>
      <c r="B105" s="15" t="s">
        <v>122</v>
      </c>
      <c r="C105" s="15" t="s">
        <v>128</v>
      </c>
      <c r="D105" s="15" t="s">
        <v>129</v>
      </c>
      <c r="E105" s="15" t="s">
        <v>140</v>
      </c>
      <c r="F105" s="15" t="s">
        <v>17</v>
      </c>
      <c r="G105" s="15">
        <v>31.125</v>
      </c>
      <c r="H105" s="16">
        <v>83.5</v>
      </c>
      <c r="I105" s="14">
        <f t="shared" si="6"/>
        <v>41.75</v>
      </c>
      <c r="J105" s="14">
        <f t="shared" si="7"/>
        <v>72.875</v>
      </c>
      <c r="K105" s="14">
        <f t="shared" si="9"/>
        <v>11</v>
      </c>
      <c r="L105" s="14" t="str">
        <f>_xlfn.IFS(H105&lt;=0,"否",K105&lt;=7,"是",K105&gt;7,"否")</f>
        <v>否</v>
      </c>
    </row>
    <row r="106" s="3" customFormat="1" ht="30" customHeight="1" spans="1:12">
      <c r="A106" s="14">
        <f t="shared" si="5"/>
        <v>104</v>
      </c>
      <c r="B106" s="15" t="s">
        <v>122</v>
      </c>
      <c r="C106" s="15" t="s">
        <v>128</v>
      </c>
      <c r="D106" s="15" t="s">
        <v>129</v>
      </c>
      <c r="E106" s="15" t="s">
        <v>141</v>
      </c>
      <c r="F106" s="15" t="s">
        <v>19</v>
      </c>
      <c r="G106" s="15">
        <v>32.875</v>
      </c>
      <c r="H106" s="16">
        <v>79.22</v>
      </c>
      <c r="I106" s="14">
        <f t="shared" si="6"/>
        <v>39.61</v>
      </c>
      <c r="J106" s="14">
        <f t="shared" si="7"/>
        <v>72.485</v>
      </c>
      <c r="K106" s="14">
        <f t="shared" si="9"/>
        <v>12</v>
      </c>
      <c r="L106" s="14" t="str">
        <f>_xlfn.IFS(H106&lt;=0,"否",K106&lt;=7,"是",K106&gt;7,"否")</f>
        <v>否</v>
      </c>
    </row>
    <row r="107" s="3" customFormat="1" ht="30" customHeight="1" spans="1:12">
      <c r="A107" s="14">
        <f t="shared" si="5"/>
        <v>105</v>
      </c>
      <c r="B107" s="15" t="s">
        <v>122</v>
      </c>
      <c r="C107" s="15" t="s">
        <v>128</v>
      </c>
      <c r="D107" s="15" t="s">
        <v>129</v>
      </c>
      <c r="E107" s="15" t="s">
        <v>142</v>
      </c>
      <c r="F107" s="15" t="s">
        <v>17</v>
      </c>
      <c r="G107" s="15">
        <v>32.125</v>
      </c>
      <c r="H107" s="16">
        <v>80.38</v>
      </c>
      <c r="I107" s="14">
        <f t="shared" si="6"/>
        <v>40.19</v>
      </c>
      <c r="J107" s="14">
        <f t="shared" si="7"/>
        <v>72.315</v>
      </c>
      <c r="K107" s="14">
        <f t="shared" si="9"/>
        <v>13</v>
      </c>
      <c r="L107" s="14" t="str">
        <f>_xlfn.IFS(H107&lt;=0,"否",K107&lt;=7,"是",K107&gt;7,"否")</f>
        <v>否</v>
      </c>
    </row>
    <row r="108" s="3" customFormat="1" ht="30" customHeight="1" spans="1:12">
      <c r="A108" s="14">
        <f t="shared" si="5"/>
        <v>106</v>
      </c>
      <c r="B108" s="15" t="s">
        <v>122</v>
      </c>
      <c r="C108" s="15" t="s">
        <v>128</v>
      </c>
      <c r="D108" s="15" t="s">
        <v>129</v>
      </c>
      <c r="E108" s="15" t="s">
        <v>143</v>
      </c>
      <c r="F108" s="15" t="s">
        <v>17</v>
      </c>
      <c r="G108" s="15">
        <v>32.5</v>
      </c>
      <c r="H108" s="16">
        <v>78.38</v>
      </c>
      <c r="I108" s="14">
        <f t="shared" si="6"/>
        <v>39.19</v>
      </c>
      <c r="J108" s="14">
        <f t="shared" si="7"/>
        <v>71.69</v>
      </c>
      <c r="K108" s="14">
        <f t="shared" si="9"/>
        <v>14</v>
      </c>
      <c r="L108" s="14" t="str">
        <f>_xlfn.IFS(H108&lt;=0,"否",K108&lt;=7,"是",K108&gt;7,"否")</f>
        <v>否</v>
      </c>
    </row>
    <row r="109" s="3" customFormat="1" ht="30" customHeight="1" spans="1:12">
      <c r="A109" s="14">
        <f t="shared" si="5"/>
        <v>107</v>
      </c>
      <c r="B109" s="15" t="s">
        <v>122</v>
      </c>
      <c r="C109" s="15" t="s">
        <v>128</v>
      </c>
      <c r="D109" s="15" t="s">
        <v>129</v>
      </c>
      <c r="E109" s="15" t="s">
        <v>144</v>
      </c>
      <c r="F109" s="15" t="s">
        <v>17</v>
      </c>
      <c r="G109" s="15">
        <v>32.125</v>
      </c>
      <c r="H109" s="16">
        <v>78.26</v>
      </c>
      <c r="I109" s="14">
        <f t="shared" si="6"/>
        <v>39.13</v>
      </c>
      <c r="J109" s="14">
        <f t="shared" si="7"/>
        <v>71.255</v>
      </c>
      <c r="K109" s="14">
        <f t="shared" si="9"/>
        <v>15</v>
      </c>
      <c r="L109" s="14" t="str">
        <f>_xlfn.IFS(H109&lt;=0,"否",K109&lt;=7,"是",K109&gt;7,"否")</f>
        <v>否</v>
      </c>
    </row>
    <row r="110" s="3" customFormat="1" ht="30" customHeight="1" spans="1:12">
      <c r="A110" s="14">
        <f t="shared" si="5"/>
        <v>108</v>
      </c>
      <c r="B110" s="15" t="s">
        <v>122</v>
      </c>
      <c r="C110" s="15" t="s">
        <v>128</v>
      </c>
      <c r="D110" s="15" t="s">
        <v>129</v>
      </c>
      <c r="E110" s="15" t="s">
        <v>145</v>
      </c>
      <c r="F110" s="15" t="s">
        <v>17</v>
      </c>
      <c r="G110" s="15">
        <v>31.375</v>
      </c>
      <c r="H110" s="16">
        <v>77.86</v>
      </c>
      <c r="I110" s="14">
        <f t="shared" si="6"/>
        <v>38.93</v>
      </c>
      <c r="J110" s="14">
        <f t="shared" si="7"/>
        <v>70.305</v>
      </c>
      <c r="K110" s="14">
        <f t="shared" si="9"/>
        <v>16</v>
      </c>
      <c r="L110" s="14" t="str">
        <f>_xlfn.IFS(H110&lt;=0,"否",K110&lt;=7,"是",K110&gt;7,"否")</f>
        <v>否</v>
      </c>
    </row>
    <row r="111" s="3" customFormat="1" ht="30" customHeight="1" spans="1:12">
      <c r="A111" s="14">
        <f t="shared" si="5"/>
        <v>109</v>
      </c>
      <c r="B111" s="15" t="s">
        <v>122</v>
      </c>
      <c r="C111" s="15" t="s">
        <v>128</v>
      </c>
      <c r="D111" s="15" t="s">
        <v>129</v>
      </c>
      <c r="E111" s="15" t="s">
        <v>146</v>
      </c>
      <c r="F111" s="15" t="s">
        <v>17</v>
      </c>
      <c r="G111" s="15">
        <v>33.25</v>
      </c>
      <c r="H111" s="16">
        <v>0</v>
      </c>
      <c r="I111" s="14">
        <f t="shared" si="6"/>
        <v>0</v>
      </c>
      <c r="J111" s="14">
        <f t="shared" si="7"/>
        <v>33.25</v>
      </c>
      <c r="K111" s="14">
        <f t="shared" si="9"/>
        <v>17</v>
      </c>
      <c r="L111" s="14" t="str">
        <f>_xlfn.IFS(H111&lt;=0,"否",K111&lt;=7,"是",K111&gt;7,"否")</f>
        <v>否</v>
      </c>
    </row>
    <row r="112" s="3" customFormat="1" ht="30" customHeight="1" spans="1:12">
      <c r="A112" s="14">
        <f t="shared" si="5"/>
        <v>110</v>
      </c>
      <c r="B112" s="15" t="s">
        <v>122</v>
      </c>
      <c r="C112" s="15" t="s">
        <v>128</v>
      </c>
      <c r="D112" s="15" t="s">
        <v>129</v>
      </c>
      <c r="E112" s="15" t="s">
        <v>147</v>
      </c>
      <c r="F112" s="15" t="s">
        <v>17</v>
      </c>
      <c r="G112" s="15">
        <v>32.125</v>
      </c>
      <c r="H112" s="16">
        <v>0</v>
      </c>
      <c r="I112" s="14">
        <f t="shared" si="6"/>
        <v>0</v>
      </c>
      <c r="J112" s="14">
        <f t="shared" si="7"/>
        <v>32.125</v>
      </c>
      <c r="K112" s="14">
        <f t="shared" si="9"/>
        <v>18</v>
      </c>
      <c r="L112" s="14" t="str">
        <f>_xlfn.IFS(H112&lt;=0,"否",K112&lt;=7,"是",K112&gt;7,"否")</f>
        <v>否</v>
      </c>
    </row>
    <row r="113" s="3" customFormat="1" ht="30" customHeight="1" spans="1:12">
      <c r="A113" s="14">
        <f t="shared" si="5"/>
        <v>111</v>
      </c>
      <c r="B113" s="15" t="s">
        <v>122</v>
      </c>
      <c r="C113" s="15" t="s">
        <v>128</v>
      </c>
      <c r="D113" s="15" t="s">
        <v>129</v>
      </c>
      <c r="E113" s="15" t="s">
        <v>148</v>
      </c>
      <c r="F113" s="15" t="s">
        <v>17</v>
      </c>
      <c r="G113" s="15">
        <v>31.125</v>
      </c>
      <c r="H113" s="16">
        <v>0</v>
      </c>
      <c r="I113" s="14">
        <f t="shared" si="6"/>
        <v>0</v>
      </c>
      <c r="J113" s="14">
        <f t="shared" si="7"/>
        <v>31.125</v>
      </c>
      <c r="K113" s="14">
        <f t="shared" si="9"/>
        <v>19</v>
      </c>
      <c r="L113" s="14" t="str">
        <f>_xlfn.IFS(H113&lt;=0,"否",K113&lt;=7,"是",K113&gt;7,"否")</f>
        <v>否</v>
      </c>
    </row>
    <row r="114" s="3" customFormat="1" ht="30" customHeight="1" spans="1:12">
      <c r="A114" s="14">
        <f t="shared" si="5"/>
        <v>112</v>
      </c>
      <c r="B114" s="15" t="s">
        <v>122</v>
      </c>
      <c r="C114" s="15" t="s">
        <v>149</v>
      </c>
      <c r="D114" s="15" t="s">
        <v>150</v>
      </c>
      <c r="E114" s="15" t="s">
        <v>151</v>
      </c>
      <c r="F114" s="15" t="s">
        <v>19</v>
      </c>
      <c r="G114" s="15">
        <v>35.625</v>
      </c>
      <c r="H114" s="16">
        <v>84.64</v>
      </c>
      <c r="I114" s="14">
        <f t="shared" si="6"/>
        <v>42.32</v>
      </c>
      <c r="J114" s="14">
        <f t="shared" si="7"/>
        <v>77.945</v>
      </c>
      <c r="K114" s="14">
        <f t="shared" si="9"/>
        <v>1</v>
      </c>
      <c r="L114" s="14" t="str">
        <f>_xlfn.IFS(H114&lt;=0,"否",K114&lt;=5,"是",K114&gt;5,"否")</f>
        <v>是</v>
      </c>
    </row>
    <row r="115" s="3" customFormat="1" ht="30" customHeight="1" spans="1:12">
      <c r="A115" s="14">
        <f t="shared" si="5"/>
        <v>113</v>
      </c>
      <c r="B115" s="15" t="s">
        <v>122</v>
      </c>
      <c r="C115" s="15" t="s">
        <v>149</v>
      </c>
      <c r="D115" s="15" t="s">
        <v>150</v>
      </c>
      <c r="E115" s="15" t="s">
        <v>152</v>
      </c>
      <c r="F115" s="15" t="s">
        <v>17</v>
      </c>
      <c r="G115" s="15">
        <v>34</v>
      </c>
      <c r="H115" s="16">
        <v>82.32</v>
      </c>
      <c r="I115" s="14">
        <f t="shared" si="6"/>
        <v>41.16</v>
      </c>
      <c r="J115" s="14">
        <f t="shared" si="7"/>
        <v>75.16</v>
      </c>
      <c r="K115" s="14">
        <f t="shared" si="9"/>
        <v>2</v>
      </c>
      <c r="L115" s="14" t="str">
        <f>_xlfn.IFS(H115&lt;=0,"否",K115&lt;=5,"是",K115&gt;5,"否")</f>
        <v>是</v>
      </c>
    </row>
    <row r="116" s="3" customFormat="1" ht="30" customHeight="1" spans="1:12">
      <c r="A116" s="14">
        <f t="shared" si="5"/>
        <v>114</v>
      </c>
      <c r="B116" s="15" t="s">
        <v>122</v>
      </c>
      <c r="C116" s="15" t="s">
        <v>149</v>
      </c>
      <c r="D116" s="15" t="s">
        <v>150</v>
      </c>
      <c r="E116" s="15" t="s">
        <v>153</v>
      </c>
      <c r="F116" s="15" t="s">
        <v>17</v>
      </c>
      <c r="G116" s="15">
        <v>33</v>
      </c>
      <c r="H116" s="18">
        <v>84.2</v>
      </c>
      <c r="I116" s="14">
        <f t="shared" si="6"/>
        <v>42.1</v>
      </c>
      <c r="J116" s="14">
        <f t="shared" si="7"/>
        <v>75.1</v>
      </c>
      <c r="K116" s="14">
        <f t="shared" si="9"/>
        <v>3</v>
      </c>
      <c r="L116" s="14" t="str">
        <f>_xlfn.IFS(H116&lt;=0,"否",K116&lt;=5,"是",K116&gt;5,"否")</f>
        <v>是</v>
      </c>
    </row>
    <row r="117" s="3" customFormat="1" ht="30" customHeight="1" spans="1:12">
      <c r="A117" s="14">
        <f t="shared" si="5"/>
        <v>115</v>
      </c>
      <c r="B117" s="15" t="s">
        <v>122</v>
      </c>
      <c r="C117" s="15" t="s">
        <v>149</v>
      </c>
      <c r="D117" s="15" t="s">
        <v>150</v>
      </c>
      <c r="E117" s="15" t="s">
        <v>154</v>
      </c>
      <c r="F117" s="15" t="s">
        <v>19</v>
      </c>
      <c r="G117" s="15">
        <v>32.125</v>
      </c>
      <c r="H117" s="16">
        <v>83.88</v>
      </c>
      <c r="I117" s="14">
        <f t="shared" si="6"/>
        <v>41.94</v>
      </c>
      <c r="J117" s="14">
        <f t="shared" si="7"/>
        <v>74.065</v>
      </c>
      <c r="K117" s="14">
        <f t="shared" si="9"/>
        <v>4</v>
      </c>
      <c r="L117" s="14" t="str">
        <f>_xlfn.IFS(H117&lt;=0,"否",K117&lt;=5,"是",K117&gt;5,"否")</f>
        <v>是</v>
      </c>
    </row>
    <row r="118" s="3" customFormat="1" ht="30" customHeight="1" spans="1:12">
      <c r="A118" s="14">
        <f t="shared" si="5"/>
        <v>116</v>
      </c>
      <c r="B118" s="15" t="s">
        <v>122</v>
      </c>
      <c r="C118" s="15" t="s">
        <v>149</v>
      </c>
      <c r="D118" s="15" t="s">
        <v>150</v>
      </c>
      <c r="E118" s="15" t="s">
        <v>155</v>
      </c>
      <c r="F118" s="15" t="s">
        <v>17</v>
      </c>
      <c r="G118" s="15">
        <v>31.5</v>
      </c>
      <c r="H118" s="16">
        <v>83.38</v>
      </c>
      <c r="I118" s="14">
        <f t="shared" si="6"/>
        <v>41.69</v>
      </c>
      <c r="J118" s="14">
        <f t="shared" si="7"/>
        <v>73.19</v>
      </c>
      <c r="K118" s="14">
        <f t="shared" si="9"/>
        <v>5</v>
      </c>
      <c r="L118" s="14" t="str">
        <f>_xlfn.IFS(H118&lt;=0,"否",K118&lt;=5,"是",K118&gt;5,"否")</f>
        <v>是</v>
      </c>
    </row>
    <row r="119" s="3" customFormat="1" ht="30" customHeight="1" spans="1:12">
      <c r="A119" s="14">
        <f t="shared" si="5"/>
        <v>117</v>
      </c>
      <c r="B119" s="15" t="s">
        <v>122</v>
      </c>
      <c r="C119" s="15" t="s">
        <v>149</v>
      </c>
      <c r="D119" s="15" t="s">
        <v>150</v>
      </c>
      <c r="E119" s="15" t="s">
        <v>156</v>
      </c>
      <c r="F119" s="15" t="s">
        <v>17</v>
      </c>
      <c r="G119" s="15">
        <v>32.375</v>
      </c>
      <c r="H119" s="16">
        <v>80.86</v>
      </c>
      <c r="I119" s="14">
        <f t="shared" si="6"/>
        <v>40.43</v>
      </c>
      <c r="J119" s="14">
        <f t="shared" si="7"/>
        <v>72.805</v>
      </c>
      <c r="K119" s="14">
        <f t="shared" si="9"/>
        <v>6</v>
      </c>
      <c r="L119" s="14" t="str">
        <f>_xlfn.IFS(H119&lt;=0,"否",K119&lt;=5,"是",K119&gt;5,"否")</f>
        <v>否</v>
      </c>
    </row>
    <row r="120" s="3" customFormat="1" ht="30" customHeight="1" spans="1:12">
      <c r="A120" s="14">
        <f t="shared" si="5"/>
        <v>118</v>
      </c>
      <c r="B120" s="15" t="s">
        <v>122</v>
      </c>
      <c r="C120" s="15" t="s">
        <v>149</v>
      </c>
      <c r="D120" s="15" t="s">
        <v>150</v>
      </c>
      <c r="E120" s="15" t="s">
        <v>157</v>
      </c>
      <c r="F120" s="15" t="s">
        <v>17</v>
      </c>
      <c r="G120" s="15">
        <v>31</v>
      </c>
      <c r="H120" s="16">
        <v>81.56</v>
      </c>
      <c r="I120" s="14">
        <f t="shared" si="6"/>
        <v>40.78</v>
      </c>
      <c r="J120" s="14">
        <f t="shared" si="7"/>
        <v>71.78</v>
      </c>
      <c r="K120" s="14">
        <f t="shared" si="9"/>
        <v>7</v>
      </c>
      <c r="L120" s="14" t="str">
        <f>_xlfn.IFS(H120&lt;=0,"否",K120&lt;=5,"是",K120&gt;5,"否")</f>
        <v>否</v>
      </c>
    </row>
    <row r="121" s="3" customFormat="1" ht="30" customHeight="1" spans="1:12">
      <c r="A121" s="14">
        <f t="shared" si="5"/>
        <v>119</v>
      </c>
      <c r="B121" s="15" t="s">
        <v>122</v>
      </c>
      <c r="C121" s="15" t="s">
        <v>149</v>
      </c>
      <c r="D121" s="15" t="s">
        <v>150</v>
      </c>
      <c r="E121" s="15" t="s">
        <v>158</v>
      </c>
      <c r="F121" s="15" t="s">
        <v>17</v>
      </c>
      <c r="G121" s="15">
        <v>31.25</v>
      </c>
      <c r="H121" s="16">
        <v>80.98</v>
      </c>
      <c r="I121" s="14">
        <f t="shared" si="6"/>
        <v>40.49</v>
      </c>
      <c r="J121" s="14">
        <f t="shared" si="7"/>
        <v>71.74</v>
      </c>
      <c r="K121" s="14">
        <f t="shared" si="9"/>
        <v>8</v>
      </c>
      <c r="L121" s="14" t="str">
        <f>_xlfn.IFS(H121&lt;=0,"否",K121&lt;=5,"是",K121&gt;5,"否")</f>
        <v>否</v>
      </c>
    </row>
    <row r="122" s="3" customFormat="1" ht="30" customHeight="1" spans="1:12">
      <c r="A122" s="14">
        <f t="shared" si="5"/>
        <v>120</v>
      </c>
      <c r="B122" s="15" t="s">
        <v>122</v>
      </c>
      <c r="C122" s="15" t="s">
        <v>149</v>
      </c>
      <c r="D122" s="15" t="s">
        <v>150</v>
      </c>
      <c r="E122" s="15" t="s">
        <v>159</v>
      </c>
      <c r="F122" s="15" t="s">
        <v>19</v>
      </c>
      <c r="G122" s="15">
        <v>31</v>
      </c>
      <c r="H122" s="16">
        <v>80.92</v>
      </c>
      <c r="I122" s="14">
        <f t="shared" si="6"/>
        <v>40.46</v>
      </c>
      <c r="J122" s="14">
        <f t="shared" si="7"/>
        <v>71.46</v>
      </c>
      <c r="K122" s="14">
        <f t="shared" si="9"/>
        <v>9</v>
      </c>
      <c r="L122" s="14" t="str">
        <f>_xlfn.IFS(H122&lt;=0,"否",K122&lt;=5,"是",K122&gt;5,"否")</f>
        <v>否</v>
      </c>
    </row>
    <row r="123" s="3" customFormat="1" ht="30" customHeight="1" spans="1:12">
      <c r="A123" s="14">
        <f t="shared" si="5"/>
        <v>121</v>
      </c>
      <c r="B123" s="15" t="s">
        <v>122</v>
      </c>
      <c r="C123" s="15" t="s">
        <v>149</v>
      </c>
      <c r="D123" s="15" t="s">
        <v>150</v>
      </c>
      <c r="E123" s="15" t="s">
        <v>160</v>
      </c>
      <c r="F123" s="15" t="s">
        <v>19</v>
      </c>
      <c r="G123" s="15">
        <v>30.75</v>
      </c>
      <c r="H123" s="16">
        <v>80.28</v>
      </c>
      <c r="I123" s="14">
        <f t="shared" si="6"/>
        <v>40.14</v>
      </c>
      <c r="J123" s="14">
        <f t="shared" si="7"/>
        <v>70.89</v>
      </c>
      <c r="K123" s="14">
        <f t="shared" si="9"/>
        <v>10</v>
      </c>
      <c r="L123" s="14" t="str">
        <f>_xlfn.IFS(H123&lt;=0,"否",K123&lt;=5,"是",K123&gt;5,"否")</f>
        <v>否</v>
      </c>
    </row>
    <row r="124" s="3" customFormat="1" ht="30" customHeight="1" spans="1:12">
      <c r="A124" s="14">
        <f t="shared" si="5"/>
        <v>122</v>
      </c>
      <c r="B124" s="15" t="s">
        <v>122</v>
      </c>
      <c r="C124" s="15" t="s">
        <v>149</v>
      </c>
      <c r="D124" s="15" t="s">
        <v>150</v>
      </c>
      <c r="E124" s="15" t="s">
        <v>161</v>
      </c>
      <c r="F124" s="15" t="s">
        <v>17</v>
      </c>
      <c r="G124" s="15">
        <v>30.25</v>
      </c>
      <c r="H124" s="16">
        <v>81.18</v>
      </c>
      <c r="I124" s="14">
        <f t="shared" si="6"/>
        <v>40.59</v>
      </c>
      <c r="J124" s="14">
        <f t="shared" si="7"/>
        <v>70.84</v>
      </c>
      <c r="K124" s="14">
        <f t="shared" si="9"/>
        <v>11</v>
      </c>
      <c r="L124" s="14" t="str">
        <f>_xlfn.IFS(H124&lt;=0,"否",K124&lt;=5,"是",K124&gt;5,"否")</f>
        <v>否</v>
      </c>
    </row>
    <row r="125" s="3" customFormat="1" ht="30" customHeight="1" spans="1:12">
      <c r="A125" s="14">
        <f t="shared" si="5"/>
        <v>123</v>
      </c>
      <c r="B125" s="15" t="s">
        <v>122</v>
      </c>
      <c r="C125" s="15" t="s">
        <v>149</v>
      </c>
      <c r="D125" s="15" t="s">
        <v>150</v>
      </c>
      <c r="E125" s="15" t="s">
        <v>162</v>
      </c>
      <c r="F125" s="15" t="s">
        <v>17</v>
      </c>
      <c r="G125" s="15">
        <v>30.625</v>
      </c>
      <c r="H125" s="18">
        <v>80</v>
      </c>
      <c r="I125" s="14">
        <f t="shared" si="6"/>
        <v>40</v>
      </c>
      <c r="J125" s="14">
        <f t="shared" si="7"/>
        <v>70.625</v>
      </c>
      <c r="K125" s="14">
        <f t="shared" si="9"/>
        <v>12</v>
      </c>
      <c r="L125" s="14" t="str">
        <f>_xlfn.IFS(H125&lt;=0,"否",K125&lt;=5,"是",K125&gt;5,"否")</f>
        <v>否</v>
      </c>
    </row>
    <row r="126" s="3" customFormat="1" ht="30" customHeight="1" spans="1:12">
      <c r="A126" s="14">
        <f t="shared" si="5"/>
        <v>124</v>
      </c>
      <c r="B126" s="15" t="s">
        <v>122</v>
      </c>
      <c r="C126" s="15" t="s">
        <v>149</v>
      </c>
      <c r="D126" s="15" t="s">
        <v>150</v>
      </c>
      <c r="E126" s="15" t="s">
        <v>163</v>
      </c>
      <c r="F126" s="15" t="s">
        <v>19</v>
      </c>
      <c r="G126" s="15">
        <v>30.375</v>
      </c>
      <c r="H126" s="16">
        <v>0</v>
      </c>
      <c r="I126" s="14">
        <f t="shared" si="6"/>
        <v>0</v>
      </c>
      <c r="J126" s="14">
        <f t="shared" si="7"/>
        <v>30.375</v>
      </c>
      <c r="K126" s="14">
        <f t="shared" si="9"/>
        <v>13</v>
      </c>
      <c r="L126" s="14" t="str">
        <f>_xlfn.IFS(H126&lt;=0,"否",K126&lt;=5,"是",K126&gt;5,"否")</f>
        <v>否</v>
      </c>
    </row>
    <row r="127" s="3" customFormat="1" ht="30" customHeight="1" spans="1:12">
      <c r="A127" s="14">
        <f t="shared" si="5"/>
        <v>125</v>
      </c>
      <c r="B127" s="15" t="s">
        <v>122</v>
      </c>
      <c r="C127" s="15" t="s">
        <v>164</v>
      </c>
      <c r="D127" s="15" t="s">
        <v>165</v>
      </c>
      <c r="E127" s="15" t="s">
        <v>166</v>
      </c>
      <c r="F127" s="15" t="s">
        <v>17</v>
      </c>
      <c r="G127" s="19">
        <v>36.625</v>
      </c>
      <c r="H127" s="16">
        <v>82.72</v>
      </c>
      <c r="I127" s="14">
        <f t="shared" si="6"/>
        <v>41.36</v>
      </c>
      <c r="J127" s="14">
        <f t="shared" si="7"/>
        <v>77.985</v>
      </c>
      <c r="K127" s="14">
        <f t="shared" si="9"/>
        <v>1</v>
      </c>
      <c r="L127" s="14" t="str">
        <f>_xlfn.IFS(H127&lt;=0,"否",K127&lt;=6,"是",K127&gt;6,"否")</f>
        <v>是</v>
      </c>
    </row>
    <row r="128" s="3" customFormat="1" ht="30" customHeight="1" spans="1:12">
      <c r="A128" s="14">
        <f t="shared" si="5"/>
        <v>126</v>
      </c>
      <c r="B128" s="15" t="s">
        <v>122</v>
      </c>
      <c r="C128" s="15" t="s">
        <v>164</v>
      </c>
      <c r="D128" s="15" t="s">
        <v>165</v>
      </c>
      <c r="E128" s="15" t="s">
        <v>167</v>
      </c>
      <c r="F128" s="15" t="s">
        <v>17</v>
      </c>
      <c r="G128" s="19">
        <v>34.375</v>
      </c>
      <c r="H128" s="16">
        <v>86.32</v>
      </c>
      <c r="I128" s="14">
        <f t="shared" si="6"/>
        <v>43.16</v>
      </c>
      <c r="J128" s="14">
        <f t="shared" si="7"/>
        <v>77.535</v>
      </c>
      <c r="K128" s="14">
        <f t="shared" si="9"/>
        <v>2</v>
      </c>
      <c r="L128" s="14" t="str">
        <f>_xlfn.IFS(H128&lt;=0,"否",K128&lt;=6,"是",K128&gt;6,"否")</f>
        <v>是</v>
      </c>
    </row>
    <row r="129" s="3" customFormat="1" ht="30" customHeight="1" spans="1:12">
      <c r="A129" s="14">
        <f t="shared" si="5"/>
        <v>127</v>
      </c>
      <c r="B129" s="15" t="s">
        <v>122</v>
      </c>
      <c r="C129" s="15" t="s">
        <v>164</v>
      </c>
      <c r="D129" s="15" t="s">
        <v>165</v>
      </c>
      <c r="E129" s="15" t="s">
        <v>168</v>
      </c>
      <c r="F129" s="15" t="s">
        <v>19</v>
      </c>
      <c r="G129" s="19">
        <v>34.875</v>
      </c>
      <c r="H129" s="16">
        <v>84.86</v>
      </c>
      <c r="I129" s="14">
        <f t="shared" si="6"/>
        <v>42.43</v>
      </c>
      <c r="J129" s="14">
        <f t="shared" si="7"/>
        <v>77.305</v>
      </c>
      <c r="K129" s="14">
        <f t="shared" si="9"/>
        <v>3</v>
      </c>
      <c r="L129" s="14" t="str">
        <f>_xlfn.IFS(H129&lt;=0,"否",K129&lt;=6,"是",K129&gt;6,"否")</f>
        <v>是</v>
      </c>
    </row>
    <row r="130" s="3" customFormat="1" ht="30" customHeight="1" spans="1:12">
      <c r="A130" s="14">
        <f t="shared" si="5"/>
        <v>128</v>
      </c>
      <c r="B130" s="15" t="s">
        <v>122</v>
      </c>
      <c r="C130" s="15" t="s">
        <v>164</v>
      </c>
      <c r="D130" s="15" t="s">
        <v>165</v>
      </c>
      <c r="E130" s="15" t="s">
        <v>169</v>
      </c>
      <c r="F130" s="15" t="s">
        <v>17</v>
      </c>
      <c r="G130" s="19">
        <v>34.375</v>
      </c>
      <c r="H130" s="18">
        <v>85.2</v>
      </c>
      <c r="I130" s="14">
        <f t="shared" si="6"/>
        <v>42.6</v>
      </c>
      <c r="J130" s="14">
        <f t="shared" si="7"/>
        <v>76.975</v>
      </c>
      <c r="K130" s="14">
        <f t="shared" si="9"/>
        <v>4</v>
      </c>
      <c r="L130" s="14" t="str">
        <f>_xlfn.IFS(H130&lt;=0,"否",K130&lt;=6,"是",K130&gt;6,"否")</f>
        <v>是</v>
      </c>
    </row>
    <row r="131" s="3" customFormat="1" ht="30" customHeight="1" spans="1:12">
      <c r="A131" s="14">
        <f t="shared" ref="A131:A172" si="10">ROW()-2</f>
        <v>129</v>
      </c>
      <c r="B131" s="15" t="s">
        <v>122</v>
      </c>
      <c r="C131" s="15" t="s">
        <v>164</v>
      </c>
      <c r="D131" s="15" t="s">
        <v>165</v>
      </c>
      <c r="E131" s="15" t="s">
        <v>170</v>
      </c>
      <c r="F131" s="15" t="s">
        <v>19</v>
      </c>
      <c r="G131" s="19">
        <v>34.875</v>
      </c>
      <c r="H131" s="16">
        <v>83.44</v>
      </c>
      <c r="I131" s="14">
        <f t="shared" ref="I131:I194" si="11">H131*0.5</f>
        <v>41.72</v>
      </c>
      <c r="J131" s="14">
        <f t="shared" ref="J131:J194" si="12">G131+I131</f>
        <v>76.595</v>
      </c>
      <c r="K131" s="14">
        <f t="shared" ref="K131:K162" si="13">SUMPRODUCT((D:D=D131)*(J:J&gt;J131))+1</f>
        <v>5</v>
      </c>
      <c r="L131" s="14" t="str">
        <f>_xlfn.IFS(H131&lt;=0,"否",K131&lt;=6,"是",K131&gt;6,"否")</f>
        <v>是</v>
      </c>
    </row>
    <row r="132" s="3" customFormat="1" ht="30" customHeight="1" spans="1:12">
      <c r="A132" s="14">
        <f t="shared" si="10"/>
        <v>130</v>
      </c>
      <c r="B132" s="15" t="s">
        <v>122</v>
      </c>
      <c r="C132" s="15" t="s">
        <v>164</v>
      </c>
      <c r="D132" s="15" t="s">
        <v>165</v>
      </c>
      <c r="E132" s="15" t="s">
        <v>171</v>
      </c>
      <c r="F132" s="15" t="s">
        <v>17</v>
      </c>
      <c r="G132" s="19">
        <v>35</v>
      </c>
      <c r="H132" s="16">
        <v>82.66</v>
      </c>
      <c r="I132" s="14">
        <f t="shared" si="11"/>
        <v>41.33</v>
      </c>
      <c r="J132" s="14">
        <f t="shared" si="12"/>
        <v>76.33</v>
      </c>
      <c r="K132" s="14">
        <f t="shared" si="13"/>
        <v>6</v>
      </c>
      <c r="L132" s="14" t="str">
        <f>_xlfn.IFS(H132&lt;=0,"否",K132&lt;=6,"是",K132&gt;6,"否")</f>
        <v>是</v>
      </c>
    </row>
    <row r="133" s="3" customFormat="1" ht="30" customHeight="1" spans="1:12">
      <c r="A133" s="14">
        <f t="shared" si="10"/>
        <v>131</v>
      </c>
      <c r="B133" s="15" t="s">
        <v>122</v>
      </c>
      <c r="C133" s="15" t="s">
        <v>164</v>
      </c>
      <c r="D133" s="15" t="s">
        <v>165</v>
      </c>
      <c r="E133" s="15" t="s">
        <v>172</v>
      </c>
      <c r="F133" s="15" t="s">
        <v>17</v>
      </c>
      <c r="G133" s="19">
        <v>33.625</v>
      </c>
      <c r="H133" s="16">
        <v>83.02</v>
      </c>
      <c r="I133" s="14">
        <f t="shared" si="11"/>
        <v>41.51</v>
      </c>
      <c r="J133" s="14">
        <f t="shared" si="12"/>
        <v>75.135</v>
      </c>
      <c r="K133" s="14">
        <f t="shared" si="13"/>
        <v>7</v>
      </c>
      <c r="L133" s="14" t="str">
        <f>_xlfn.IFS(H133&lt;=0,"否",K133&lt;=6,"是",K133&gt;6,"否")</f>
        <v>否</v>
      </c>
    </row>
    <row r="134" s="3" customFormat="1" ht="30" customHeight="1" spans="1:12">
      <c r="A134" s="14">
        <f t="shared" si="10"/>
        <v>132</v>
      </c>
      <c r="B134" s="15" t="s">
        <v>122</v>
      </c>
      <c r="C134" s="15" t="s">
        <v>164</v>
      </c>
      <c r="D134" s="15" t="s">
        <v>165</v>
      </c>
      <c r="E134" s="15" t="s">
        <v>173</v>
      </c>
      <c r="F134" s="15" t="s">
        <v>17</v>
      </c>
      <c r="G134" s="19">
        <v>33.75</v>
      </c>
      <c r="H134" s="16">
        <v>82.72</v>
      </c>
      <c r="I134" s="14">
        <f t="shared" si="11"/>
        <v>41.36</v>
      </c>
      <c r="J134" s="14">
        <f t="shared" si="12"/>
        <v>75.11</v>
      </c>
      <c r="K134" s="14">
        <f t="shared" si="13"/>
        <v>8</v>
      </c>
      <c r="L134" s="14" t="str">
        <f>_xlfn.IFS(H134&lt;=0,"否",K134&lt;=6,"是",K134&gt;6,"否")</f>
        <v>否</v>
      </c>
    </row>
    <row r="135" s="3" customFormat="1" ht="30" customHeight="1" spans="1:12">
      <c r="A135" s="14">
        <f t="shared" si="10"/>
        <v>133</v>
      </c>
      <c r="B135" s="15" t="s">
        <v>122</v>
      </c>
      <c r="C135" s="15" t="s">
        <v>164</v>
      </c>
      <c r="D135" s="15" t="s">
        <v>165</v>
      </c>
      <c r="E135" s="15" t="s">
        <v>174</v>
      </c>
      <c r="F135" s="15" t="s">
        <v>17</v>
      </c>
      <c r="G135" s="19">
        <v>34.5</v>
      </c>
      <c r="H135" s="16">
        <v>80.32</v>
      </c>
      <c r="I135" s="14">
        <f t="shared" si="11"/>
        <v>40.16</v>
      </c>
      <c r="J135" s="14">
        <f t="shared" si="12"/>
        <v>74.66</v>
      </c>
      <c r="K135" s="14">
        <f t="shared" si="13"/>
        <v>9</v>
      </c>
      <c r="L135" s="14" t="str">
        <f>_xlfn.IFS(H135&lt;=0,"否",K135&lt;=6,"是",K135&gt;6,"否")</f>
        <v>否</v>
      </c>
    </row>
    <row r="136" s="3" customFormat="1" ht="30" customHeight="1" spans="1:12">
      <c r="A136" s="14">
        <f t="shared" si="10"/>
        <v>134</v>
      </c>
      <c r="B136" s="15" t="s">
        <v>122</v>
      </c>
      <c r="C136" s="15" t="s">
        <v>164</v>
      </c>
      <c r="D136" s="21" t="s">
        <v>165</v>
      </c>
      <c r="E136" s="15" t="s">
        <v>175</v>
      </c>
      <c r="F136" s="15" t="s">
        <v>17</v>
      </c>
      <c r="G136" s="19">
        <v>33</v>
      </c>
      <c r="H136" s="16">
        <v>82.32</v>
      </c>
      <c r="I136" s="14">
        <f t="shared" si="11"/>
        <v>41.16</v>
      </c>
      <c r="J136" s="14">
        <f t="shared" si="12"/>
        <v>74.16</v>
      </c>
      <c r="K136" s="14">
        <f t="shared" si="13"/>
        <v>10</v>
      </c>
      <c r="L136" s="14" t="str">
        <f>_xlfn.IFS(H136&lt;=0,"否",K136&lt;=6,"是",K136&gt;6,"否")</f>
        <v>否</v>
      </c>
    </row>
    <row r="137" s="3" customFormat="1" ht="30" customHeight="1" spans="1:12">
      <c r="A137" s="14">
        <f t="shared" si="10"/>
        <v>135</v>
      </c>
      <c r="B137" s="15" t="s">
        <v>122</v>
      </c>
      <c r="C137" s="15" t="s">
        <v>164</v>
      </c>
      <c r="D137" s="15" t="s">
        <v>165</v>
      </c>
      <c r="E137" s="15" t="s">
        <v>176</v>
      </c>
      <c r="F137" s="15" t="s">
        <v>17</v>
      </c>
      <c r="G137" s="19">
        <v>33.125</v>
      </c>
      <c r="H137" s="16">
        <v>81.74</v>
      </c>
      <c r="I137" s="14">
        <f t="shared" si="11"/>
        <v>40.87</v>
      </c>
      <c r="J137" s="14">
        <f t="shared" si="12"/>
        <v>73.995</v>
      </c>
      <c r="K137" s="14">
        <f t="shared" si="13"/>
        <v>11</v>
      </c>
      <c r="L137" s="14" t="str">
        <f>_xlfn.IFS(H137&lt;=0,"否",K137&lt;=6,"是",K137&gt;6,"否")</f>
        <v>否</v>
      </c>
    </row>
    <row r="138" s="3" customFormat="1" ht="30" customHeight="1" spans="1:12">
      <c r="A138" s="14">
        <f t="shared" si="10"/>
        <v>136</v>
      </c>
      <c r="B138" s="15" t="s">
        <v>122</v>
      </c>
      <c r="C138" s="15" t="s">
        <v>164</v>
      </c>
      <c r="D138" s="15" t="s">
        <v>165</v>
      </c>
      <c r="E138" s="15" t="s">
        <v>177</v>
      </c>
      <c r="F138" s="15" t="s">
        <v>17</v>
      </c>
      <c r="G138" s="19">
        <v>33.875</v>
      </c>
      <c r="H138" s="18">
        <v>80.12</v>
      </c>
      <c r="I138" s="14">
        <f t="shared" si="11"/>
        <v>40.06</v>
      </c>
      <c r="J138" s="14">
        <f t="shared" si="12"/>
        <v>73.935</v>
      </c>
      <c r="K138" s="14">
        <f t="shared" si="13"/>
        <v>12</v>
      </c>
      <c r="L138" s="14" t="str">
        <f>_xlfn.IFS(H138&lt;=0,"否",K138&lt;=6,"是",K138&gt;6,"否")</f>
        <v>否</v>
      </c>
    </row>
    <row r="139" s="3" customFormat="1" ht="30" customHeight="1" spans="1:12">
      <c r="A139" s="14">
        <f t="shared" si="10"/>
        <v>137</v>
      </c>
      <c r="B139" s="15" t="s">
        <v>122</v>
      </c>
      <c r="C139" s="15" t="s">
        <v>164</v>
      </c>
      <c r="D139" s="15" t="s">
        <v>165</v>
      </c>
      <c r="E139" s="15" t="s">
        <v>178</v>
      </c>
      <c r="F139" s="15" t="s">
        <v>17</v>
      </c>
      <c r="G139" s="19">
        <v>33.875</v>
      </c>
      <c r="H139" s="16">
        <v>80.02</v>
      </c>
      <c r="I139" s="14">
        <f t="shared" si="11"/>
        <v>40.01</v>
      </c>
      <c r="J139" s="14">
        <f t="shared" si="12"/>
        <v>73.885</v>
      </c>
      <c r="K139" s="14">
        <f t="shared" si="13"/>
        <v>13</v>
      </c>
      <c r="L139" s="14" t="str">
        <f>_xlfn.IFS(H139&lt;=0,"否",K139&lt;=6,"是",K139&gt;6,"否")</f>
        <v>否</v>
      </c>
    </row>
    <row r="140" s="3" customFormat="1" ht="30" customHeight="1" spans="1:12">
      <c r="A140" s="14">
        <f t="shared" si="10"/>
        <v>138</v>
      </c>
      <c r="B140" s="15" t="s">
        <v>122</v>
      </c>
      <c r="C140" s="15" t="s">
        <v>164</v>
      </c>
      <c r="D140" s="15" t="s">
        <v>165</v>
      </c>
      <c r="E140" s="15" t="s">
        <v>179</v>
      </c>
      <c r="F140" s="15" t="s">
        <v>17</v>
      </c>
      <c r="G140" s="19">
        <v>33.125</v>
      </c>
      <c r="H140" s="18">
        <v>81.5</v>
      </c>
      <c r="I140" s="14">
        <f t="shared" si="11"/>
        <v>40.75</v>
      </c>
      <c r="J140" s="14">
        <f t="shared" si="12"/>
        <v>73.875</v>
      </c>
      <c r="K140" s="14">
        <f t="shared" si="13"/>
        <v>14</v>
      </c>
      <c r="L140" s="14" t="str">
        <f>_xlfn.IFS(H140&lt;=0,"否",K140&lt;=6,"是",K140&gt;6,"否")</f>
        <v>否</v>
      </c>
    </row>
    <row r="141" s="3" customFormat="1" ht="30" customHeight="1" spans="1:12">
      <c r="A141" s="14">
        <f t="shared" si="10"/>
        <v>139</v>
      </c>
      <c r="B141" s="15" t="s">
        <v>122</v>
      </c>
      <c r="C141" s="15" t="s">
        <v>164</v>
      </c>
      <c r="D141" s="15" t="s">
        <v>165</v>
      </c>
      <c r="E141" s="15" t="s">
        <v>180</v>
      </c>
      <c r="F141" s="15" t="s">
        <v>17</v>
      </c>
      <c r="G141" s="19">
        <v>33.625</v>
      </c>
      <c r="H141" s="16">
        <v>79.44</v>
      </c>
      <c r="I141" s="14">
        <f t="shared" si="11"/>
        <v>39.72</v>
      </c>
      <c r="J141" s="14">
        <f t="shared" si="12"/>
        <v>73.345</v>
      </c>
      <c r="K141" s="14">
        <f t="shared" si="13"/>
        <v>15</v>
      </c>
      <c r="L141" s="14" t="str">
        <f>_xlfn.IFS(H141&lt;=0,"否",K141&lt;=6,"是",K141&gt;6,"否")</f>
        <v>否</v>
      </c>
    </row>
    <row r="142" s="3" customFormat="1" ht="30" customHeight="1" spans="1:12">
      <c r="A142" s="14">
        <f t="shared" si="10"/>
        <v>140</v>
      </c>
      <c r="B142" s="15" t="s">
        <v>122</v>
      </c>
      <c r="C142" s="15" t="s">
        <v>164</v>
      </c>
      <c r="D142" s="15" t="s">
        <v>165</v>
      </c>
      <c r="E142" s="15" t="s">
        <v>181</v>
      </c>
      <c r="F142" s="15" t="s">
        <v>17</v>
      </c>
      <c r="G142" s="19">
        <v>34.25</v>
      </c>
      <c r="H142" s="18">
        <v>77.8</v>
      </c>
      <c r="I142" s="14">
        <f t="shared" si="11"/>
        <v>38.9</v>
      </c>
      <c r="J142" s="14">
        <f t="shared" si="12"/>
        <v>73.15</v>
      </c>
      <c r="K142" s="14">
        <f t="shared" si="13"/>
        <v>16</v>
      </c>
      <c r="L142" s="14" t="str">
        <f>_xlfn.IFS(H142&lt;=0,"否",K142&lt;=6,"是",K142&gt;6,"否")</f>
        <v>否</v>
      </c>
    </row>
    <row r="143" s="3" customFormat="1" ht="30" customHeight="1" spans="1:12">
      <c r="A143" s="14">
        <f t="shared" si="10"/>
        <v>141</v>
      </c>
      <c r="B143" s="15" t="s">
        <v>122</v>
      </c>
      <c r="C143" s="15" t="s">
        <v>164</v>
      </c>
      <c r="D143" s="21" t="s">
        <v>165</v>
      </c>
      <c r="E143" s="15" t="s">
        <v>182</v>
      </c>
      <c r="F143" s="15" t="s">
        <v>17</v>
      </c>
      <c r="G143" s="19">
        <v>33</v>
      </c>
      <c r="H143" s="16">
        <v>77.62</v>
      </c>
      <c r="I143" s="14">
        <f t="shared" si="11"/>
        <v>38.81</v>
      </c>
      <c r="J143" s="14">
        <f t="shared" si="12"/>
        <v>71.81</v>
      </c>
      <c r="K143" s="14">
        <f t="shared" si="13"/>
        <v>17</v>
      </c>
      <c r="L143" s="14" t="str">
        <f>_xlfn.IFS(H143&lt;=0,"否",K143&lt;=6,"是",K143&gt;6,"否")</f>
        <v>否</v>
      </c>
    </row>
    <row r="144" s="3" customFormat="1" ht="30" customHeight="1" spans="1:12">
      <c r="A144" s="14">
        <f t="shared" si="10"/>
        <v>142</v>
      </c>
      <c r="B144" s="15" t="s">
        <v>122</v>
      </c>
      <c r="C144" s="15" t="s">
        <v>164</v>
      </c>
      <c r="D144" s="15" t="s">
        <v>165</v>
      </c>
      <c r="E144" s="15" t="s">
        <v>183</v>
      </c>
      <c r="F144" s="15" t="s">
        <v>17</v>
      </c>
      <c r="G144" s="19">
        <v>33.5</v>
      </c>
      <c r="H144" s="18">
        <v>55</v>
      </c>
      <c r="I144" s="14">
        <f t="shared" si="11"/>
        <v>27.5</v>
      </c>
      <c r="J144" s="14">
        <f t="shared" si="12"/>
        <v>61</v>
      </c>
      <c r="K144" s="14">
        <f t="shared" si="13"/>
        <v>18</v>
      </c>
      <c r="L144" s="14" t="str">
        <f>_xlfn.IFS(H144&lt;=0,"否",K144&lt;=6,"是",K144&gt;6,"否")</f>
        <v>否</v>
      </c>
    </row>
    <row r="145" s="3" customFormat="1" ht="30" customHeight="1" spans="1:12">
      <c r="A145" s="14">
        <f t="shared" si="10"/>
        <v>143</v>
      </c>
      <c r="B145" s="15" t="s">
        <v>122</v>
      </c>
      <c r="C145" s="15" t="s">
        <v>184</v>
      </c>
      <c r="D145" s="15" t="s">
        <v>185</v>
      </c>
      <c r="E145" s="15" t="s">
        <v>186</v>
      </c>
      <c r="F145" s="15" t="s">
        <v>19</v>
      </c>
      <c r="G145" s="15">
        <v>29.25</v>
      </c>
      <c r="H145" s="18">
        <v>85.5</v>
      </c>
      <c r="I145" s="14">
        <f t="shared" si="11"/>
        <v>42.75</v>
      </c>
      <c r="J145" s="14">
        <f t="shared" si="12"/>
        <v>72</v>
      </c>
      <c r="K145" s="14">
        <f t="shared" si="13"/>
        <v>1</v>
      </c>
      <c r="L145" s="14" t="str">
        <f>_xlfn.IFS(H145&lt;=0,"否",K145&lt;=2,"是",K145&gt;2,"否")</f>
        <v>是</v>
      </c>
    </row>
    <row r="146" s="3" customFormat="1" ht="30" customHeight="1" spans="1:12">
      <c r="A146" s="14">
        <f t="shared" si="10"/>
        <v>144</v>
      </c>
      <c r="B146" s="15" t="s">
        <v>122</v>
      </c>
      <c r="C146" s="15" t="s">
        <v>184</v>
      </c>
      <c r="D146" s="15" t="s">
        <v>185</v>
      </c>
      <c r="E146" s="15" t="s">
        <v>187</v>
      </c>
      <c r="F146" s="15" t="s">
        <v>19</v>
      </c>
      <c r="G146" s="15">
        <v>29.5</v>
      </c>
      <c r="H146" s="16">
        <v>78</v>
      </c>
      <c r="I146" s="14">
        <f t="shared" si="11"/>
        <v>39</v>
      </c>
      <c r="J146" s="14">
        <f t="shared" si="12"/>
        <v>68.5</v>
      </c>
      <c r="K146" s="14">
        <f t="shared" si="13"/>
        <v>2</v>
      </c>
      <c r="L146" s="14" t="str">
        <f>_xlfn.IFS(H146&lt;=0,"否",K146&lt;=2,"是",K146&gt;2,"否")</f>
        <v>是</v>
      </c>
    </row>
    <row r="147" s="3" customFormat="1" ht="30" customHeight="1" spans="1:12">
      <c r="A147" s="14">
        <f t="shared" si="10"/>
        <v>145</v>
      </c>
      <c r="B147" s="15" t="s">
        <v>122</v>
      </c>
      <c r="C147" s="15" t="s">
        <v>184</v>
      </c>
      <c r="D147" s="15" t="s">
        <v>185</v>
      </c>
      <c r="E147" s="15" t="s">
        <v>188</v>
      </c>
      <c r="F147" s="15" t="s">
        <v>17</v>
      </c>
      <c r="G147" s="15">
        <v>27.25</v>
      </c>
      <c r="H147" s="16">
        <v>81.6</v>
      </c>
      <c r="I147" s="14">
        <f t="shared" si="11"/>
        <v>40.8</v>
      </c>
      <c r="J147" s="14">
        <f t="shared" si="12"/>
        <v>68.05</v>
      </c>
      <c r="K147" s="14">
        <f t="shared" si="13"/>
        <v>3</v>
      </c>
      <c r="L147" s="14" t="str">
        <f>_xlfn.IFS(H147&lt;=0,"否",K147&lt;=2,"是",K147&gt;2,"否")</f>
        <v>否</v>
      </c>
    </row>
    <row r="148" s="3" customFormat="1" ht="30" customHeight="1" spans="1:12">
      <c r="A148" s="14">
        <f t="shared" si="10"/>
        <v>146</v>
      </c>
      <c r="B148" s="15" t="s">
        <v>122</v>
      </c>
      <c r="C148" s="15" t="s">
        <v>184</v>
      </c>
      <c r="D148" s="15" t="s">
        <v>185</v>
      </c>
      <c r="E148" s="15" t="s">
        <v>189</v>
      </c>
      <c r="F148" s="15" t="s">
        <v>19</v>
      </c>
      <c r="G148" s="15">
        <v>27.375</v>
      </c>
      <c r="H148" s="16">
        <v>78</v>
      </c>
      <c r="I148" s="14">
        <f t="shared" si="11"/>
        <v>39</v>
      </c>
      <c r="J148" s="14">
        <f t="shared" si="12"/>
        <v>66.375</v>
      </c>
      <c r="K148" s="14">
        <f t="shared" si="13"/>
        <v>4</v>
      </c>
      <c r="L148" s="14" t="str">
        <f>_xlfn.IFS(H148&lt;=0,"否",K148&lt;=2,"是",K148&gt;2,"否")</f>
        <v>否</v>
      </c>
    </row>
    <row r="149" s="3" customFormat="1" ht="30" customHeight="1" spans="1:12">
      <c r="A149" s="14">
        <f t="shared" si="10"/>
        <v>147</v>
      </c>
      <c r="B149" s="15" t="s">
        <v>122</v>
      </c>
      <c r="C149" s="15" t="s">
        <v>184</v>
      </c>
      <c r="D149" s="15" t="s">
        <v>185</v>
      </c>
      <c r="E149" s="15" t="s">
        <v>190</v>
      </c>
      <c r="F149" s="15" t="s">
        <v>17</v>
      </c>
      <c r="G149" s="15">
        <v>25.25</v>
      </c>
      <c r="H149" s="16">
        <v>82</v>
      </c>
      <c r="I149" s="14">
        <f t="shared" si="11"/>
        <v>41</v>
      </c>
      <c r="J149" s="14">
        <f t="shared" si="12"/>
        <v>66.25</v>
      </c>
      <c r="K149" s="14">
        <f t="shared" si="13"/>
        <v>5</v>
      </c>
      <c r="L149" s="14" t="str">
        <f>_xlfn.IFS(H149&lt;=0,"否",K149&lt;=2,"是",K149&gt;2,"否")</f>
        <v>否</v>
      </c>
    </row>
    <row r="150" s="3" customFormat="1" ht="30" customHeight="1" spans="1:12">
      <c r="A150" s="14">
        <f t="shared" si="10"/>
        <v>148</v>
      </c>
      <c r="B150" s="15" t="s">
        <v>122</v>
      </c>
      <c r="C150" s="15" t="s">
        <v>184</v>
      </c>
      <c r="D150" s="15" t="s">
        <v>185</v>
      </c>
      <c r="E150" s="15" t="s">
        <v>191</v>
      </c>
      <c r="F150" s="15" t="s">
        <v>19</v>
      </c>
      <c r="G150" s="15">
        <v>34.625</v>
      </c>
      <c r="H150" s="16">
        <v>0</v>
      </c>
      <c r="I150" s="14">
        <f t="shared" si="11"/>
        <v>0</v>
      </c>
      <c r="J150" s="14">
        <f t="shared" si="12"/>
        <v>34.625</v>
      </c>
      <c r="K150" s="14">
        <f t="shared" si="13"/>
        <v>6</v>
      </c>
      <c r="L150" s="14" t="str">
        <f>_xlfn.IFS(H150&lt;=0,"否",K150&lt;=2,"是",K150&gt;2,"否")</f>
        <v>否</v>
      </c>
    </row>
    <row r="151" s="3" customFormat="1" ht="30" customHeight="1" spans="1:12">
      <c r="A151" s="14">
        <f t="shared" si="10"/>
        <v>149</v>
      </c>
      <c r="B151" s="15" t="s">
        <v>122</v>
      </c>
      <c r="C151" s="15" t="s">
        <v>192</v>
      </c>
      <c r="D151" s="15" t="s">
        <v>193</v>
      </c>
      <c r="E151" s="15" t="s">
        <v>194</v>
      </c>
      <c r="F151" s="15" t="s">
        <v>17</v>
      </c>
      <c r="G151" s="15">
        <v>35.5</v>
      </c>
      <c r="H151" s="17">
        <v>79.96</v>
      </c>
      <c r="I151" s="14">
        <f t="shared" si="11"/>
        <v>39.98</v>
      </c>
      <c r="J151" s="14">
        <f t="shared" si="12"/>
        <v>75.48</v>
      </c>
      <c r="K151" s="14">
        <f t="shared" si="13"/>
        <v>1</v>
      </c>
      <c r="L151" s="14" t="str">
        <f>_xlfn.IFS(H151&lt;=0,"否",K151&lt;=1,"是",K151&gt;1,"否")</f>
        <v>是</v>
      </c>
    </row>
    <row r="152" s="3" customFormat="1" ht="30" customHeight="1" spans="1:12">
      <c r="A152" s="14">
        <f t="shared" si="10"/>
        <v>150</v>
      </c>
      <c r="B152" s="15" t="s">
        <v>122</v>
      </c>
      <c r="C152" s="15" t="s">
        <v>192</v>
      </c>
      <c r="D152" s="15" t="s">
        <v>193</v>
      </c>
      <c r="E152" s="15" t="s">
        <v>195</v>
      </c>
      <c r="F152" s="15" t="s">
        <v>17</v>
      </c>
      <c r="G152" s="15">
        <v>33.875</v>
      </c>
      <c r="H152" s="17">
        <v>82.28</v>
      </c>
      <c r="I152" s="14">
        <f t="shared" si="11"/>
        <v>41.14</v>
      </c>
      <c r="J152" s="14">
        <f t="shared" si="12"/>
        <v>75.015</v>
      </c>
      <c r="K152" s="14">
        <f t="shared" si="13"/>
        <v>2</v>
      </c>
      <c r="L152" s="14" t="str">
        <f>_xlfn.IFS(H152&lt;=0,"否",K152&lt;=1,"是",K152&gt;1,"否")</f>
        <v>否</v>
      </c>
    </row>
    <row r="153" s="3" customFormat="1" ht="30" customHeight="1" spans="1:12">
      <c r="A153" s="14">
        <f t="shared" si="10"/>
        <v>151</v>
      </c>
      <c r="B153" s="15" t="s">
        <v>122</v>
      </c>
      <c r="C153" s="15" t="s">
        <v>192</v>
      </c>
      <c r="D153" s="15" t="s">
        <v>193</v>
      </c>
      <c r="E153" s="15" t="s">
        <v>196</v>
      </c>
      <c r="F153" s="15" t="s">
        <v>17</v>
      </c>
      <c r="G153" s="15">
        <v>34</v>
      </c>
      <c r="H153" s="17">
        <v>78.78</v>
      </c>
      <c r="I153" s="14">
        <f t="shared" si="11"/>
        <v>39.39</v>
      </c>
      <c r="J153" s="14">
        <f t="shared" si="12"/>
        <v>73.39</v>
      </c>
      <c r="K153" s="14">
        <f t="shared" si="13"/>
        <v>3</v>
      </c>
      <c r="L153" s="14" t="str">
        <f>_xlfn.IFS(H153&lt;=0,"否",K153&lt;=1,"是",K153&gt;1,"否")</f>
        <v>否</v>
      </c>
    </row>
    <row r="154" s="3" customFormat="1" ht="30" customHeight="1" spans="1:12">
      <c r="A154" s="14">
        <f t="shared" si="10"/>
        <v>152</v>
      </c>
      <c r="B154" s="15" t="s">
        <v>122</v>
      </c>
      <c r="C154" s="15" t="s">
        <v>197</v>
      </c>
      <c r="D154" s="15" t="s">
        <v>198</v>
      </c>
      <c r="E154" s="15" t="s">
        <v>199</v>
      </c>
      <c r="F154" s="15" t="s">
        <v>19</v>
      </c>
      <c r="G154" s="15">
        <v>32.625</v>
      </c>
      <c r="H154" s="16">
        <v>82.12</v>
      </c>
      <c r="I154" s="14">
        <f t="shared" si="11"/>
        <v>41.06</v>
      </c>
      <c r="J154" s="14">
        <f t="shared" si="12"/>
        <v>73.685</v>
      </c>
      <c r="K154" s="14">
        <f t="shared" si="13"/>
        <v>1</v>
      </c>
      <c r="L154" s="14" t="str">
        <f>_xlfn.IFS(H154&lt;=0,"否",K154&lt;=3,"是",K154&gt;3,"否")</f>
        <v>是</v>
      </c>
    </row>
    <row r="155" s="3" customFormat="1" ht="30" customHeight="1" spans="1:12">
      <c r="A155" s="14">
        <f t="shared" si="10"/>
        <v>153</v>
      </c>
      <c r="B155" s="15" t="s">
        <v>122</v>
      </c>
      <c r="C155" s="15" t="s">
        <v>197</v>
      </c>
      <c r="D155" s="15" t="s">
        <v>198</v>
      </c>
      <c r="E155" s="15" t="s">
        <v>200</v>
      </c>
      <c r="F155" s="15" t="s">
        <v>19</v>
      </c>
      <c r="G155" s="15">
        <v>31.125</v>
      </c>
      <c r="H155" s="18">
        <v>81.6</v>
      </c>
      <c r="I155" s="14">
        <f t="shared" si="11"/>
        <v>40.8</v>
      </c>
      <c r="J155" s="14">
        <f t="shared" si="12"/>
        <v>71.925</v>
      </c>
      <c r="K155" s="14">
        <f t="shared" si="13"/>
        <v>2</v>
      </c>
      <c r="L155" s="14" t="str">
        <f>_xlfn.IFS(H155&lt;=0,"否",K155&lt;=3,"是",K155&gt;3,"否")</f>
        <v>是</v>
      </c>
    </row>
    <row r="156" s="3" customFormat="1" ht="30" customHeight="1" spans="1:12">
      <c r="A156" s="14">
        <f t="shared" si="10"/>
        <v>154</v>
      </c>
      <c r="B156" s="15" t="s">
        <v>122</v>
      </c>
      <c r="C156" s="15" t="s">
        <v>197</v>
      </c>
      <c r="D156" s="15" t="s">
        <v>198</v>
      </c>
      <c r="E156" s="15" t="s">
        <v>201</v>
      </c>
      <c r="F156" s="15" t="s">
        <v>17</v>
      </c>
      <c r="G156" s="15">
        <v>30</v>
      </c>
      <c r="H156" s="18">
        <v>83.3</v>
      </c>
      <c r="I156" s="14">
        <f t="shared" si="11"/>
        <v>41.65</v>
      </c>
      <c r="J156" s="14">
        <f t="shared" si="12"/>
        <v>71.65</v>
      </c>
      <c r="K156" s="14">
        <f t="shared" si="13"/>
        <v>3</v>
      </c>
      <c r="L156" s="14" t="str">
        <f>_xlfn.IFS(H156&lt;=0,"否",K156&lt;=3,"是",K156&gt;3,"否")</f>
        <v>是</v>
      </c>
    </row>
    <row r="157" s="3" customFormat="1" ht="30" customHeight="1" spans="1:12">
      <c r="A157" s="14">
        <f t="shared" si="10"/>
        <v>155</v>
      </c>
      <c r="B157" s="15" t="s">
        <v>122</v>
      </c>
      <c r="C157" s="15" t="s">
        <v>197</v>
      </c>
      <c r="D157" s="15" t="s">
        <v>198</v>
      </c>
      <c r="E157" s="15" t="s">
        <v>202</v>
      </c>
      <c r="F157" s="15" t="s">
        <v>17</v>
      </c>
      <c r="G157" s="15">
        <v>31.125</v>
      </c>
      <c r="H157" s="16">
        <v>80.98</v>
      </c>
      <c r="I157" s="14">
        <f t="shared" si="11"/>
        <v>40.49</v>
      </c>
      <c r="J157" s="14">
        <f t="shared" si="12"/>
        <v>71.615</v>
      </c>
      <c r="K157" s="14">
        <f t="shared" si="13"/>
        <v>4</v>
      </c>
      <c r="L157" s="14" t="str">
        <f>_xlfn.IFS(H157&lt;=0,"否",K157&lt;=3,"是",K157&gt;3,"否")</f>
        <v>否</v>
      </c>
    </row>
    <row r="158" s="3" customFormat="1" ht="30" customHeight="1" spans="1:12">
      <c r="A158" s="14">
        <f t="shared" si="10"/>
        <v>156</v>
      </c>
      <c r="B158" s="15" t="s">
        <v>122</v>
      </c>
      <c r="C158" s="15" t="s">
        <v>197</v>
      </c>
      <c r="D158" s="15" t="s">
        <v>198</v>
      </c>
      <c r="E158" s="15" t="s">
        <v>203</v>
      </c>
      <c r="F158" s="15" t="s">
        <v>19</v>
      </c>
      <c r="G158" s="15">
        <v>31.5</v>
      </c>
      <c r="H158" s="16">
        <v>80.22</v>
      </c>
      <c r="I158" s="14">
        <f t="shared" si="11"/>
        <v>40.11</v>
      </c>
      <c r="J158" s="14">
        <f t="shared" si="12"/>
        <v>71.61</v>
      </c>
      <c r="K158" s="14">
        <f t="shared" si="13"/>
        <v>5</v>
      </c>
      <c r="L158" s="14" t="str">
        <f>_xlfn.IFS(H158&lt;=0,"否",K158&lt;=3,"是",K158&gt;3,"否")</f>
        <v>否</v>
      </c>
    </row>
    <row r="159" s="3" customFormat="1" ht="30" customHeight="1" spans="1:12">
      <c r="A159" s="14">
        <f t="shared" si="10"/>
        <v>157</v>
      </c>
      <c r="B159" s="15" t="s">
        <v>122</v>
      </c>
      <c r="C159" s="15" t="s">
        <v>197</v>
      </c>
      <c r="D159" s="15" t="s">
        <v>198</v>
      </c>
      <c r="E159" s="15" t="s">
        <v>204</v>
      </c>
      <c r="F159" s="15" t="s">
        <v>19</v>
      </c>
      <c r="G159" s="15">
        <v>29.375</v>
      </c>
      <c r="H159" s="16">
        <v>83.74</v>
      </c>
      <c r="I159" s="14">
        <f t="shared" si="11"/>
        <v>41.87</v>
      </c>
      <c r="J159" s="14">
        <f t="shared" si="12"/>
        <v>71.245</v>
      </c>
      <c r="K159" s="14">
        <f t="shared" si="13"/>
        <v>6</v>
      </c>
      <c r="L159" s="14" t="str">
        <f>_xlfn.IFS(H159&lt;=0,"否",K159&lt;=3,"是",K159&gt;3,"否")</f>
        <v>否</v>
      </c>
    </row>
    <row r="160" s="3" customFormat="1" ht="30" customHeight="1" spans="1:12">
      <c r="A160" s="14">
        <f t="shared" si="10"/>
        <v>158</v>
      </c>
      <c r="B160" s="15" t="s">
        <v>122</v>
      </c>
      <c r="C160" s="15" t="s">
        <v>197</v>
      </c>
      <c r="D160" s="15" t="s">
        <v>198</v>
      </c>
      <c r="E160" s="15" t="s">
        <v>205</v>
      </c>
      <c r="F160" s="15" t="s">
        <v>19</v>
      </c>
      <c r="G160" s="15">
        <v>30.5</v>
      </c>
      <c r="H160" s="16">
        <v>81.14</v>
      </c>
      <c r="I160" s="14">
        <f t="shared" si="11"/>
        <v>40.57</v>
      </c>
      <c r="J160" s="14">
        <f t="shared" si="12"/>
        <v>71.07</v>
      </c>
      <c r="K160" s="14">
        <f t="shared" si="13"/>
        <v>7</v>
      </c>
      <c r="L160" s="14" t="str">
        <f>_xlfn.IFS(H160&lt;=0,"否",K160&lt;=3,"是",K160&gt;3,"否")</f>
        <v>否</v>
      </c>
    </row>
    <row r="161" s="3" customFormat="1" ht="30" customHeight="1" spans="1:12">
      <c r="A161" s="14">
        <f t="shared" si="10"/>
        <v>159</v>
      </c>
      <c r="B161" s="15" t="s">
        <v>122</v>
      </c>
      <c r="C161" s="15" t="s">
        <v>197</v>
      </c>
      <c r="D161" s="15" t="s">
        <v>198</v>
      </c>
      <c r="E161" s="15" t="s">
        <v>206</v>
      </c>
      <c r="F161" s="15" t="s">
        <v>19</v>
      </c>
      <c r="G161" s="15">
        <v>28.75</v>
      </c>
      <c r="H161" s="18">
        <v>82.1</v>
      </c>
      <c r="I161" s="14">
        <f t="shared" si="11"/>
        <v>41.05</v>
      </c>
      <c r="J161" s="14">
        <f t="shared" si="12"/>
        <v>69.8</v>
      </c>
      <c r="K161" s="14">
        <f t="shared" si="13"/>
        <v>8</v>
      </c>
      <c r="L161" s="14" t="str">
        <f>_xlfn.IFS(H161&lt;=0,"否",K161&lt;=3,"是",K161&gt;3,"否")</f>
        <v>否</v>
      </c>
    </row>
    <row r="162" s="3" customFormat="1" ht="30" customHeight="1" spans="1:12">
      <c r="A162" s="14">
        <f t="shared" si="10"/>
        <v>160</v>
      </c>
      <c r="B162" s="15" t="s">
        <v>122</v>
      </c>
      <c r="C162" s="15" t="s">
        <v>197</v>
      </c>
      <c r="D162" s="15" t="s">
        <v>198</v>
      </c>
      <c r="E162" s="15" t="s">
        <v>207</v>
      </c>
      <c r="F162" s="15" t="s">
        <v>19</v>
      </c>
      <c r="G162" s="15">
        <v>30.625</v>
      </c>
      <c r="H162" s="18">
        <v>75.1</v>
      </c>
      <c r="I162" s="14">
        <f t="shared" si="11"/>
        <v>37.55</v>
      </c>
      <c r="J162" s="14">
        <f t="shared" si="12"/>
        <v>68.175</v>
      </c>
      <c r="K162" s="14">
        <f t="shared" si="13"/>
        <v>9</v>
      </c>
      <c r="L162" s="14" t="str">
        <f>_xlfn.IFS(H162&lt;=0,"否",K162&lt;=3,"是",K162&gt;3,"否")</f>
        <v>否</v>
      </c>
    </row>
    <row r="163" s="3" customFormat="1" ht="30" customHeight="1" spans="1:12">
      <c r="A163" s="14">
        <f t="shared" si="10"/>
        <v>161</v>
      </c>
      <c r="B163" s="15" t="s">
        <v>122</v>
      </c>
      <c r="C163" s="15" t="s">
        <v>208</v>
      </c>
      <c r="D163" s="15" t="s">
        <v>209</v>
      </c>
      <c r="E163" s="15" t="s">
        <v>210</v>
      </c>
      <c r="F163" s="15" t="s">
        <v>17</v>
      </c>
      <c r="G163" s="15">
        <v>32.875</v>
      </c>
      <c r="H163" s="16">
        <v>85.8</v>
      </c>
      <c r="I163" s="14">
        <f t="shared" si="11"/>
        <v>42.9</v>
      </c>
      <c r="J163" s="14">
        <f t="shared" si="12"/>
        <v>75.775</v>
      </c>
      <c r="K163" s="14">
        <f t="shared" ref="K163:K194" si="14">SUMPRODUCT((D:D=D163)*(J:J&gt;J163))+1</f>
        <v>1</v>
      </c>
      <c r="L163" s="14" t="str">
        <f>_xlfn.IFS(H163&lt;=0,"否",K163&lt;=1,"是",K163&gt;1,"否")</f>
        <v>是</v>
      </c>
    </row>
    <row r="164" s="3" customFormat="1" ht="30" customHeight="1" spans="1:12">
      <c r="A164" s="14">
        <f t="shared" si="10"/>
        <v>162</v>
      </c>
      <c r="B164" s="15" t="s">
        <v>122</v>
      </c>
      <c r="C164" s="15" t="s">
        <v>208</v>
      </c>
      <c r="D164" s="15" t="s">
        <v>209</v>
      </c>
      <c r="E164" s="15" t="s">
        <v>211</v>
      </c>
      <c r="F164" s="15" t="s">
        <v>17</v>
      </c>
      <c r="G164" s="15">
        <v>31</v>
      </c>
      <c r="H164" s="16">
        <v>88.32</v>
      </c>
      <c r="I164" s="14">
        <f t="shared" si="11"/>
        <v>44.16</v>
      </c>
      <c r="J164" s="14">
        <f t="shared" si="12"/>
        <v>75.16</v>
      </c>
      <c r="K164" s="14">
        <f t="shared" si="14"/>
        <v>2</v>
      </c>
      <c r="L164" s="14" t="str">
        <f>_xlfn.IFS(H164&lt;=0,"否",K164&lt;=1,"是",K164&gt;1,"否")</f>
        <v>否</v>
      </c>
    </row>
    <row r="165" s="3" customFormat="1" ht="30" customHeight="1" spans="1:12">
      <c r="A165" s="14">
        <f t="shared" si="10"/>
        <v>163</v>
      </c>
      <c r="B165" s="15" t="s">
        <v>122</v>
      </c>
      <c r="C165" s="15" t="s">
        <v>208</v>
      </c>
      <c r="D165" s="15" t="s">
        <v>209</v>
      </c>
      <c r="E165" s="15" t="s">
        <v>212</v>
      </c>
      <c r="F165" s="15" t="s">
        <v>19</v>
      </c>
      <c r="G165" s="15">
        <v>33.125</v>
      </c>
      <c r="H165" s="16">
        <v>83.36</v>
      </c>
      <c r="I165" s="14">
        <f t="shared" si="11"/>
        <v>41.68</v>
      </c>
      <c r="J165" s="14">
        <f t="shared" si="12"/>
        <v>74.805</v>
      </c>
      <c r="K165" s="14">
        <f t="shared" si="14"/>
        <v>3</v>
      </c>
      <c r="L165" s="14" t="str">
        <f>_xlfn.IFS(H165&lt;=0,"否",K165&lt;=1,"是",K165&gt;1,"否")</f>
        <v>否</v>
      </c>
    </row>
    <row r="166" s="3" customFormat="1" ht="30" customHeight="1" spans="1:12">
      <c r="A166" s="14">
        <f t="shared" si="10"/>
        <v>164</v>
      </c>
      <c r="B166" s="15" t="s">
        <v>122</v>
      </c>
      <c r="C166" s="15" t="s">
        <v>213</v>
      </c>
      <c r="D166" s="15" t="s">
        <v>214</v>
      </c>
      <c r="E166" s="15" t="s">
        <v>215</v>
      </c>
      <c r="F166" s="15" t="s">
        <v>17</v>
      </c>
      <c r="G166" s="15">
        <v>30.75</v>
      </c>
      <c r="H166" s="16">
        <v>88.9</v>
      </c>
      <c r="I166" s="14">
        <f t="shared" si="11"/>
        <v>44.45</v>
      </c>
      <c r="J166" s="14">
        <f t="shared" si="12"/>
        <v>75.2</v>
      </c>
      <c r="K166" s="14">
        <f t="shared" si="14"/>
        <v>1</v>
      </c>
      <c r="L166" s="14" t="str">
        <f>_xlfn.IFS(H166&lt;=0,"否",K166&lt;=1,"是",K166&gt;1,"否")</f>
        <v>是</v>
      </c>
    </row>
    <row r="167" s="3" customFormat="1" ht="30" customHeight="1" spans="1:12">
      <c r="A167" s="14">
        <f t="shared" si="10"/>
        <v>165</v>
      </c>
      <c r="B167" s="15" t="s">
        <v>122</v>
      </c>
      <c r="C167" s="15" t="s">
        <v>213</v>
      </c>
      <c r="D167" s="15" t="s">
        <v>214</v>
      </c>
      <c r="E167" s="15" t="s">
        <v>216</v>
      </c>
      <c r="F167" s="15" t="s">
        <v>17</v>
      </c>
      <c r="G167" s="15">
        <v>29.75</v>
      </c>
      <c r="H167" s="16">
        <v>88.32</v>
      </c>
      <c r="I167" s="14">
        <f t="shared" si="11"/>
        <v>44.16</v>
      </c>
      <c r="J167" s="14">
        <f t="shared" si="12"/>
        <v>73.91</v>
      </c>
      <c r="K167" s="14">
        <f t="shared" si="14"/>
        <v>2</v>
      </c>
      <c r="L167" s="14" t="str">
        <f>_xlfn.IFS(H167&lt;=0,"否",K167&lt;=1,"是",K167&gt;1,"否")</f>
        <v>否</v>
      </c>
    </row>
    <row r="168" s="3" customFormat="1" ht="30" customHeight="1" spans="1:12">
      <c r="A168" s="14">
        <f t="shared" si="10"/>
        <v>166</v>
      </c>
      <c r="B168" s="15" t="s">
        <v>122</v>
      </c>
      <c r="C168" s="15" t="s">
        <v>213</v>
      </c>
      <c r="D168" s="15" t="s">
        <v>214</v>
      </c>
      <c r="E168" s="15" t="s">
        <v>217</v>
      </c>
      <c r="F168" s="15" t="s">
        <v>19</v>
      </c>
      <c r="G168" s="15">
        <v>30.875</v>
      </c>
      <c r="H168" s="16">
        <v>84.68</v>
      </c>
      <c r="I168" s="14">
        <f t="shared" si="11"/>
        <v>42.34</v>
      </c>
      <c r="J168" s="14">
        <f t="shared" si="12"/>
        <v>73.215</v>
      </c>
      <c r="K168" s="14">
        <f t="shared" si="14"/>
        <v>3</v>
      </c>
      <c r="L168" s="14" t="str">
        <f>_xlfn.IFS(H168&lt;=0,"否",K168&lt;=1,"是",K168&gt;1,"否")</f>
        <v>否</v>
      </c>
    </row>
    <row r="169" s="3" customFormat="1" ht="30" customHeight="1" spans="1:12">
      <c r="A169" s="14">
        <f t="shared" si="10"/>
        <v>167</v>
      </c>
      <c r="B169" s="15" t="s">
        <v>218</v>
      </c>
      <c r="C169" s="15" t="s">
        <v>118</v>
      </c>
      <c r="D169" s="15" t="s">
        <v>219</v>
      </c>
      <c r="E169" s="15" t="s">
        <v>220</v>
      </c>
      <c r="F169" s="15" t="s">
        <v>17</v>
      </c>
      <c r="G169" s="15">
        <v>31.25</v>
      </c>
      <c r="H169" s="16">
        <v>84.32</v>
      </c>
      <c r="I169" s="14">
        <f t="shared" si="11"/>
        <v>42.16</v>
      </c>
      <c r="J169" s="14">
        <f t="shared" si="12"/>
        <v>73.41</v>
      </c>
      <c r="K169" s="14">
        <f t="shared" si="14"/>
        <v>1</v>
      </c>
      <c r="L169" s="14" t="str">
        <f>_xlfn.IFS(H169&lt;=0,"否",K169&lt;=1,"是",K169&gt;1,"否")</f>
        <v>是</v>
      </c>
    </row>
    <row r="170" s="3" customFormat="1" ht="30" customHeight="1" spans="1:12">
      <c r="A170" s="14">
        <f t="shared" si="10"/>
        <v>168</v>
      </c>
      <c r="B170" s="15" t="s">
        <v>218</v>
      </c>
      <c r="C170" s="15" t="s">
        <v>118</v>
      </c>
      <c r="D170" s="15" t="s">
        <v>219</v>
      </c>
      <c r="E170" s="15" t="s">
        <v>221</v>
      </c>
      <c r="F170" s="15" t="s">
        <v>17</v>
      </c>
      <c r="G170" s="15">
        <v>29</v>
      </c>
      <c r="H170" s="16">
        <v>84.86</v>
      </c>
      <c r="I170" s="14">
        <f t="shared" si="11"/>
        <v>42.43</v>
      </c>
      <c r="J170" s="14">
        <f t="shared" si="12"/>
        <v>71.43</v>
      </c>
      <c r="K170" s="14">
        <f t="shared" si="14"/>
        <v>2</v>
      </c>
      <c r="L170" s="14" t="str">
        <f>_xlfn.IFS(H170&lt;=0,"否",K170&lt;=1,"是",K170&gt;1,"否")</f>
        <v>否</v>
      </c>
    </row>
    <row r="171" s="3" customFormat="1" ht="30" customHeight="1" spans="1:12">
      <c r="A171" s="14">
        <f t="shared" si="10"/>
        <v>169</v>
      </c>
      <c r="B171" s="15" t="s">
        <v>218</v>
      </c>
      <c r="C171" s="15" t="s">
        <v>118</v>
      </c>
      <c r="D171" s="15" t="s">
        <v>219</v>
      </c>
      <c r="E171" s="15" t="s">
        <v>222</v>
      </c>
      <c r="F171" s="15" t="s">
        <v>19</v>
      </c>
      <c r="G171" s="15">
        <v>28.5</v>
      </c>
      <c r="H171" s="16">
        <v>84.3</v>
      </c>
      <c r="I171" s="14">
        <f t="shared" si="11"/>
        <v>42.15</v>
      </c>
      <c r="J171" s="14">
        <f t="shared" si="12"/>
        <v>70.65</v>
      </c>
      <c r="K171" s="14">
        <f t="shared" si="14"/>
        <v>3</v>
      </c>
      <c r="L171" s="14" t="str">
        <f>_xlfn.IFS(H171&lt;=0,"否",K171&lt;=1,"是",K171&gt;1,"否")</f>
        <v>否</v>
      </c>
    </row>
    <row r="172" s="3" customFormat="1" ht="30" customHeight="1" spans="1:12">
      <c r="A172" s="14">
        <f t="shared" si="10"/>
        <v>170</v>
      </c>
      <c r="B172" s="15" t="s">
        <v>223</v>
      </c>
      <c r="C172" s="15" t="s">
        <v>14</v>
      </c>
      <c r="D172" s="15" t="s">
        <v>224</v>
      </c>
      <c r="E172" s="15" t="s">
        <v>225</v>
      </c>
      <c r="F172" s="15" t="s">
        <v>17</v>
      </c>
      <c r="G172" s="15">
        <v>32.375</v>
      </c>
      <c r="H172" s="16">
        <v>87.98</v>
      </c>
      <c r="I172" s="14">
        <f t="shared" si="11"/>
        <v>43.99</v>
      </c>
      <c r="J172" s="14">
        <f t="shared" si="12"/>
        <v>76.365</v>
      </c>
      <c r="K172" s="14">
        <f t="shared" si="14"/>
        <v>1</v>
      </c>
      <c r="L172" s="14" t="str">
        <f>_xlfn.IFS(H172&lt;=0,"否",K172&lt;=1,"是",K172&gt;1,"否")</f>
        <v>是</v>
      </c>
    </row>
    <row r="173" s="3" customFormat="1" ht="30" customHeight="1" spans="1:12">
      <c r="A173" s="14">
        <f t="shared" ref="A173:A183" si="15">ROW()-2</f>
        <v>171</v>
      </c>
      <c r="B173" s="15" t="s">
        <v>223</v>
      </c>
      <c r="C173" s="15" t="s">
        <v>14</v>
      </c>
      <c r="D173" s="15" t="s">
        <v>224</v>
      </c>
      <c r="E173" s="15" t="s">
        <v>226</v>
      </c>
      <c r="F173" s="15" t="s">
        <v>17</v>
      </c>
      <c r="G173" s="15">
        <v>31.375</v>
      </c>
      <c r="H173" s="16">
        <v>85.04</v>
      </c>
      <c r="I173" s="14">
        <f t="shared" si="11"/>
        <v>42.52</v>
      </c>
      <c r="J173" s="14">
        <f t="shared" si="12"/>
        <v>73.895</v>
      </c>
      <c r="K173" s="14">
        <f t="shared" si="14"/>
        <v>2</v>
      </c>
      <c r="L173" s="14" t="str">
        <f>_xlfn.IFS(H173&lt;=0,"否",K173&lt;=1,"是",K173&gt;1,"否")</f>
        <v>否</v>
      </c>
    </row>
    <row r="174" s="3" customFormat="1" ht="30" customHeight="1" spans="1:12">
      <c r="A174" s="14">
        <f t="shared" si="15"/>
        <v>172</v>
      </c>
      <c r="B174" s="15" t="s">
        <v>223</v>
      </c>
      <c r="C174" s="15" t="s">
        <v>14</v>
      </c>
      <c r="D174" s="15" t="s">
        <v>224</v>
      </c>
      <c r="E174" s="15" t="s">
        <v>227</v>
      </c>
      <c r="F174" s="15" t="s">
        <v>17</v>
      </c>
      <c r="G174" s="15">
        <v>31</v>
      </c>
      <c r="H174" s="16">
        <v>85.48</v>
      </c>
      <c r="I174" s="14">
        <f t="shared" si="11"/>
        <v>42.74</v>
      </c>
      <c r="J174" s="14">
        <f t="shared" si="12"/>
        <v>73.74</v>
      </c>
      <c r="K174" s="14">
        <f t="shared" si="14"/>
        <v>3</v>
      </c>
      <c r="L174" s="14" t="str">
        <f>_xlfn.IFS(H174&lt;=0,"否",K174&lt;=1,"是",K174&gt;1,"否")</f>
        <v>否</v>
      </c>
    </row>
    <row r="175" s="3" customFormat="1" ht="30" customHeight="1" spans="1:12">
      <c r="A175" s="14">
        <f t="shared" si="15"/>
        <v>173</v>
      </c>
      <c r="B175" s="15" t="s">
        <v>223</v>
      </c>
      <c r="C175" s="15" t="s">
        <v>45</v>
      </c>
      <c r="D175" s="15" t="s">
        <v>228</v>
      </c>
      <c r="E175" s="15" t="s">
        <v>229</v>
      </c>
      <c r="F175" s="15" t="s">
        <v>19</v>
      </c>
      <c r="G175" s="15">
        <v>35.875</v>
      </c>
      <c r="H175" s="16">
        <v>84.5</v>
      </c>
      <c r="I175" s="14">
        <f t="shared" si="11"/>
        <v>42.25</v>
      </c>
      <c r="J175" s="14">
        <f t="shared" si="12"/>
        <v>78.125</v>
      </c>
      <c r="K175" s="14">
        <f t="shared" si="14"/>
        <v>1</v>
      </c>
      <c r="L175" s="14" t="str">
        <f>_xlfn.IFS(H175&lt;=0,"否",K175&lt;=1,"是",K175&gt;1,"否")</f>
        <v>是</v>
      </c>
    </row>
    <row r="176" s="3" customFormat="1" ht="30" customHeight="1" spans="1:12">
      <c r="A176" s="14">
        <f t="shared" si="15"/>
        <v>174</v>
      </c>
      <c r="B176" s="15" t="s">
        <v>223</v>
      </c>
      <c r="C176" s="15" t="s">
        <v>45</v>
      </c>
      <c r="D176" s="15" t="s">
        <v>228</v>
      </c>
      <c r="E176" s="15" t="s">
        <v>230</v>
      </c>
      <c r="F176" s="15" t="s">
        <v>17</v>
      </c>
      <c r="G176" s="15">
        <v>35.25</v>
      </c>
      <c r="H176" s="16">
        <v>82.52</v>
      </c>
      <c r="I176" s="14">
        <f t="shared" si="11"/>
        <v>41.26</v>
      </c>
      <c r="J176" s="14">
        <f t="shared" si="12"/>
        <v>76.51</v>
      </c>
      <c r="K176" s="14">
        <f t="shared" si="14"/>
        <v>2</v>
      </c>
      <c r="L176" s="14" t="str">
        <f>_xlfn.IFS(H176&lt;=0,"否",K176&lt;=1,"是",K176&gt;1,"否")</f>
        <v>否</v>
      </c>
    </row>
    <row r="177" s="3" customFormat="1" ht="30" customHeight="1" spans="1:12">
      <c r="A177" s="14">
        <f t="shared" si="15"/>
        <v>175</v>
      </c>
      <c r="B177" s="15" t="s">
        <v>223</v>
      </c>
      <c r="C177" s="15" t="s">
        <v>45</v>
      </c>
      <c r="D177" s="15" t="s">
        <v>228</v>
      </c>
      <c r="E177" s="15" t="s">
        <v>231</v>
      </c>
      <c r="F177" s="15" t="s">
        <v>17</v>
      </c>
      <c r="G177" s="15">
        <v>32.25</v>
      </c>
      <c r="H177" s="16">
        <v>84.96</v>
      </c>
      <c r="I177" s="14">
        <f t="shared" si="11"/>
        <v>42.48</v>
      </c>
      <c r="J177" s="14">
        <f t="shared" si="12"/>
        <v>74.73</v>
      </c>
      <c r="K177" s="14">
        <f t="shared" si="14"/>
        <v>3</v>
      </c>
      <c r="L177" s="14" t="str">
        <f>_xlfn.IFS(H177&lt;=0,"否",K177&lt;=1,"是",K177&gt;1,"否")</f>
        <v>否</v>
      </c>
    </row>
    <row r="178" s="3" customFormat="1" ht="30" customHeight="1" spans="1:12">
      <c r="A178" s="14">
        <f t="shared" si="15"/>
        <v>176</v>
      </c>
      <c r="B178" s="15" t="s">
        <v>223</v>
      </c>
      <c r="C178" s="15" t="s">
        <v>75</v>
      </c>
      <c r="D178" s="15" t="s">
        <v>232</v>
      </c>
      <c r="E178" s="15" t="s">
        <v>233</v>
      </c>
      <c r="F178" s="15" t="s">
        <v>17</v>
      </c>
      <c r="G178" s="19">
        <v>34.25</v>
      </c>
      <c r="H178" s="18">
        <v>85.5</v>
      </c>
      <c r="I178" s="14">
        <f t="shared" si="11"/>
        <v>42.75</v>
      </c>
      <c r="J178" s="14">
        <f t="shared" si="12"/>
        <v>77</v>
      </c>
      <c r="K178" s="14">
        <f t="shared" si="14"/>
        <v>1</v>
      </c>
      <c r="L178" s="14" t="str">
        <f>_xlfn.IFS(H178&lt;=0,"否",K178&lt;=1,"是",K178&gt;1,"否")</f>
        <v>是</v>
      </c>
    </row>
    <row r="179" s="3" customFormat="1" ht="30" customHeight="1" spans="1:12">
      <c r="A179" s="14">
        <f t="shared" si="15"/>
        <v>177</v>
      </c>
      <c r="B179" s="15" t="s">
        <v>223</v>
      </c>
      <c r="C179" s="15" t="s">
        <v>75</v>
      </c>
      <c r="D179" s="15" t="s">
        <v>232</v>
      </c>
      <c r="E179" s="15" t="s">
        <v>234</v>
      </c>
      <c r="F179" s="15" t="s">
        <v>17</v>
      </c>
      <c r="G179" s="19">
        <v>33.5</v>
      </c>
      <c r="H179" s="18">
        <v>78.26</v>
      </c>
      <c r="I179" s="14">
        <f t="shared" si="11"/>
        <v>39.13</v>
      </c>
      <c r="J179" s="14">
        <f t="shared" si="12"/>
        <v>72.63</v>
      </c>
      <c r="K179" s="14">
        <f t="shared" si="14"/>
        <v>2</v>
      </c>
      <c r="L179" s="14" t="str">
        <f>_xlfn.IFS(H179&lt;=0,"否",K179&lt;=1,"是",K179&gt;1,"否")</f>
        <v>否</v>
      </c>
    </row>
    <row r="180" s="3" customFormat="1" ht="30" customHeight="1" spans="1:12">
      <c r="A180" s="14">
        <f t="shared" si="15"/>
        <v>178</v>
      </c>
      <c r="B180" s="15" t="s">
        <v>223</v>
      </c>
      <c r="C180" s="15" t="s">
        <v>75</v>
      </c>
      <c r="D180" s="15" t="s">
        <v>232</v>
      </c>
      <c r="E180" s="15" t="s">
        <v>235</v>
      </c>
      <c r="F180" s="15" t="s">
        <v>17</v>
      </c>
      <c r="G180" s="19">
        <v>32.125</v>
      </c>
      <c r="H180" s="16">
        <v>0</v>
      </c>
      <c r="I180" s="14">
        <f t="shared" si="11"/>
        <v>0</v>
      </c>
      <c r="J180" s="14">
        <f t="shared" si="12"/>
        <v>32.125</v>
      </c>
      <c r="K180" s="14">
        <f t="shared" si="14"/>
        <v>3</v>
      </c>
      <c r="L180" s="14" t="str">
        <f>_xlfn.IFS(H180&lt;=0,"否",K180&lt;=1,"是",K180&gt;1,"否")</f>
        <v>否</v>
      </c>
    </row>
    <row r="181" s="3" customFormat="1" ht="30" customHeight="1" spans="1:12">
      <c r="A181" s="14">
        <f t="shared" si="15"/>
        <v>179</v>
      </c>
      <c r="B181" s="15" t="s">
        <v>218</v>
      </c>
      <c r="C181" s="15" t="s">
        <v>89</v>
      </c>
      <c r="D181" s="15" t="s">
        <v>236</v>
      </c>
      <c r="E181" s="15" t="s">
        <v>237</v>
      </c>
      <c r="F181" s="15" t="s">
        <v>19</v>
      </c>
      <c r="G181" s="15">
        <v>31.125</v>
      </c>
      <c r="H181" s="16">
        <v>83.68</v>
      </c>
      <c r="I181" s="14">
        <f t="shared" si="11"/>
        <v>41.84</v>
      </c>
      <c r="J181" s="14">
        <f t="shared" si="12"/>
        <v>72.965</v>
      </c>
      <c r="K181" s="14">
        <f t="shared" si="14"/>
        <v>1</v>
      </c>
      <c r="L181" s="14" t="str">
        <f>_xlfn.IFS(H181&lt;=0,"否",K181&lt;=1,"是",K181&gt;1,"否")</f>
        <v>是</v>
      </c>
    </row>
    <row r="182" s="3" customFormat="1" ht="30" customHeight="1" spans="1:12">
      <c r="A182" s="14">
        <f t="shared" si="15"/>
        <v>180</v>
      </c>
      <c r="B182" s="15" t="s">
        <v>218</v>
      </c>
      <c r="C182" s="15" t="s">
        <v>89</v>
      </c>
      <c r="D182" s="15" t="s">
        <v>236</v>
      </c>
      <c r="E182" s="15" t="s">
        <v>238</v>
      </c>
      <c r="F182" s="15" t="s">
        <v>19</v>
      </c>
      <c r="G182" s="15">
        <v>30.625</v>
      </c>
      <c r="H182" s="16">
        <v>81.56</v>
      </c>
      <c r="I182" s="14">
        <f t="shared" si="11"/>
        <v>40.78</v>
      </c>
      <c r="J182" s="14">
        <f t="shared" si="12"/>
        <v>71.405</v>
      </c>
      <c r="K182" s="14">
        <f t="shared" si="14"/>
        <v>2</v>
      </c>
      <c r="L182" s="14" t="str">
        <f>_xlfn.IFS(H182&lt;=0,"否",K182&lt;=1,"是",K182&gt;1,"否")</f>
        <v>否</v>
      </c>
    </row>
    <row r="183" s="3" customFormat="1" ht="30" customHeight="1" spans="1:12">
      <c r="A183" s="14">
        <f t="shared" si="15"/>
        <v>181</v>
      </c>
      <c r="B183" s="15" t="s">
        <v>218</v>
      </c>
      <c r="C183" s="15" t="s">
        <v>89</v>
      </c>
      <c r="D183" s="15" t="s">
        <v>236</v>
      </c>
      <c r="E183" s="15" t="s">
        <v>239</v>
      </c>
      <c r="F183" s="15" t="s">
        <v>19</v>
      </c>
      <c r="G183" s="15">
        <v>31</v>
      </c>
      <c r="H183" s="18">
        <v>75.8</v>
      </c>
      <c r="I183" s="14">
        <f t="shared" si="11"/>
        <v>37.9</v>
      </c>
      <c r="J183" s="14">
        <f t="shared" si="12"/>
        <v>68.9</v>
      </c>
      <c r="K183" s="14">
        <f t="shared" si="14"/>
        <v>3</v>
      </c>
      <c r="L183" s="14" t="str">
        <f>_xlfn.IFS(H183&lt;=0,"否",K183&lt;=1,"是",K183&gt;1,"否")</f>
        <v>否</v>
      </c>
    </row>
    <row r="184" s="3" customFormat="1" ht="30" customHeight="1" spans="1:12">
      <c r="A184" s="14">
        <f t="shared" ref="A184:A191" si="16">ROW()-2</f>
        <v>182</v>
      </c>
      <c r="B184" s="15" t="s">
        <v>240</v>
      </c>
      <c r="C184" s="15" t="s">
        <v>123</v>
      </c>
      <c r="D184" s="15" t="s">
        <v>241</v>
      </c>
      <c r="E184" s="15" t="s">
        <v>242</v>
      </c>
      <c r="F184" s="15" t="s">
        <v>17</v>
      </c>
      <c r="G184" s="15">
        <v>34.625</v>
      </c>
      <c r="H184" s="16">
        <v>86.26</v>
      </c>
      <c r="I184" s="14">
        <f t="shared" si="11"/>
        <v>43.13</v>
      </c>
      <c r="J184" s="14">
        <f t="shared" si="12"/>
        <v>77.755</v>
      </c>
      <c r="K184" s="14">
        <f t="shared" si="14"/>
        <v>1</v>
      </c>
      <c r="L184" s="14" t="str">
        <f>_xlfn.IFS(H184&lt;=0,"否",K184&lt;=1,"是",K184&gt;1,"否")</f>
        <v>是</v>
      </c>
    </row>
    <row r="185" s="3" customFormat="1" ht="30" customHeight="1" spans="1:12">
      <c r="A185" s="14">
        <f t="shared" si="16"/>
        <v>183</v>
      </c>
      <c r="B185" s="15" t="s">
        <v>240</v>
      </c>
      <c r="C185" s="15" t="s">
        <v>123</v>
      </c>
      <c r="D185" s="15" t="s">
        <v>241</v>
      </c>
      <c r="E185" s="15" t="s">
        <v>243</v>
      </c>
      <c r="F185" s="15" t="s">
        <v>17</v>
      </c>
      <c r="G185" s="15">
        <v>30.75</v>
      </c>
      <c r="H185" s="16">
        <v>82.18</v>
      </c>
      <c r="I185" s="14">
        <f t="shared" si="11"/>
        <v>41.09</v>
      </c>
      <c r="J185" s="14">
        <f t="shared" si="12"/>
        <v>71.84</v>
      </c>
      <c r="K185" s="14">
        <f t="shared" si="14"/>
        <v>2</v>
      </c>
      <c r="L185" s="14" t="str">
        <f>_xlfn.IFS(H185&lt;=0,"否",K185&lt;=1,"是",K185&gt;1,"否")</f>
        <v>否</v>
      </c>
    </row>
    <row r="186" s="3" customFormat="1" ht="30" customHeight="1" spans="1:12">
      <c r="A186" s="14">
        <f t="shared" si="16"/>
        <v>184</v>
      </c>
      <c r="B186" s="15" t="s">
        <v>240</v>
      </c>
      <c r="C186" s="15" t="s">
        <v>123</v>
      </c>
      <c r="D186" s="15" t="s">
        <v>241</v>
      </c>
      <c r="E186" s="15" t="s">
        <v>244</v>
      </c>
      <c r="F186" s="15" t="s">
        <v>19</v>
      </c>
      <c r="G186" s="15">
        <v>30</v>
      </c>
      <c r="H186" s="16">
        <v>82.76</v>
      </c>
      <c r="I186" s="14">
        <f t="shared" si="11"/>
        <v>41.38</v>
      </c>
      <c r="J186" s="14">
        <f t="shared" si="12"/>
        <v>71.38</v>
      </c>
      <c r="K186" s="14">
        <f t="shared" si="14"/>
        <v>3</v>
      </c>
      <c r="L186" s="14" t="str">
        <f>_xlfn.IFS(H186&lt;=0,"否",K186&lt;=1,"是",K186&gt;1,"否")</f>
        <v>否</v>
      </c>
    </row>
    <row r="187" s="3" customFormat="1" ht="30" customHeight="1" spans="1:12">
      <c r="A187" s="14">
        <f t="shared" si="16"/>
        <v>185</v>
      </c>
      <c r="B187" s="15" t="s">
        <v>245</v>
      </c>
      <c r="C187" s="15" t="s">
        <v>128</v>
      </c>
      <c r="D187" s="15" t="s">
        <v>246</v>
      </c>
      <c r="E187" s="15" t="s">
        <v>247</v>
      </c>
      <c r="F187" s="15" t="s">
        <v>17</v>
      </c>
      <c r="G187" s="15">
        <v>34.875</v>
      </c>
      <c r="H187" s="16">
        <v>83.16</v>
      </c>
      <c r="I187" s="14">
        <f t="shared" si="11"/>
        <v>41.58</v>
      </c>
      <c r="J187" s="14">
        <f t="shared" si="12"/>
        <v>76.455</v>
      </c>
      <c r="K187" s="14">
        <f t="shared" si="14"/>
        <v>1</v>
      </c>
      <c r="L187" s="14" t="str">
        <f>_xlfn.IFS(H187&lt;=0,"否",K187&lt;=1,"是",K187&gt;1,"否")</f>
        <v>是</v>
      </c>
    </row>
    <row r="188" s="3" customFormat="1" ht="30" customHeight="1" spans="1:12">
      <c r="A188" s="14">
        <f t="shared" si="16"/>
        <v>186</v>
      </c>
      <c r="B188" s="15" t="s">
        <v>245</v>
      </c>
      <c r="C188" s="15" t="s">
        <v>128</v>
      </c>
      <c r="D188" s="15" t="s">
        <v>246</v>
      </c>
      <c r="E188" s="15" t="s">
        <v>248</v>
      </c>
      <c r="F188" s="15" t="s">
        <v>17</v>
      </c>
      <c r="G188" s="15">
        <v>29.125</v>
      </c>
      <c r="H188" s="16">
        <v>0</v>
      </c>
      <c r="I188" s="14">
        <f t="shared" si="11"/>
        <v>0</v>
      </c>
      <c r="J188" s="14">
        <f t="shared" si="12"/>
        <v>29.125</v>
      </c>
      <c r="K188" s="14">
        <f t="shared" si="14"/>
        <v>2</v>
      </c>
      <c r="L188" s="14" t="str">
        <f>_xlfn.IFS(H188&lt;=0,"否",K188&lt;=1,"是",K188&gt;1,"否")</f>
        <v>否</v>
      </c>
    </row>
    <row r="189" s="3" customFormat="1" ht="30" customHeight="1" spans="1:12">
      <c r="A189" s="14">
        <f t="shared" si="16"/>
        <v>187</v>
      </c>
      <c r="B189" s="15" t="s">
        <v>249</v>
      </c>
      <c r="C189" s="15" t="s">
        <v>184</v>
      </c>
      <c r="D189" s="15" t="s">
        <v>250</v>
      </c>
      <c r="E189" s="15" t="s">
        <v>251</v>
      </c>
      <c r="F189" s="15" t="s">
        <v>17</v>
      </c>
      <c r="G189" s="15">
        <v>32.125</v>
      </c>
      <c r="H189" s="16">
        <v>84.6</v>
      </c>
      <c r="I189" s="14">
        <f t="shared" si="11"/>
        <v>42.3</v>
      </c>
      <c r="J189" s="14">
        <f t="shared" si="12"/>
        <v>74.425</v>
      </c>
      <c r="K189" s="14">
        <f t="shared" si="14"/>
        <v>1</v>
      </c>
      <c r="L189" s="14" t="str">
        <f>_xlfn.IFS(H189&lt;=0,"否",K189&lt;=2,"是",K189&gt;2,"否")</f>
        <v>是</v>
      </c>
    </row>
    <row r="190" s="3" customFormat="1" ht="30" customHeight="1" spans="1:12">
      <c r="A190" s="14">
        <f t="shared" si="16"/>
        <v>188</v>
      </c>
      <c r="B190" s="15" t="s">
        <v>249</v>
      </c>
      <c r="C190" s="15" t="s">
        <v>184</v>
      </c>
      <c r="D190" s="15" t="s">
        <v>250</v>
      </c>
      <c r="E190" s="15" t="s">
        <v>252</v>
      </c>
      <c r="F190" s="15" t="s">
        <v>19</v>
      </c>
      <c r="G190" s="15">
        <v>32.25</v>
      </c>
      <c r="H190" s="16">
        <v>76.6</v>
      </c>
      <c r="I190" s="14">
        <f t="shared" si="11"/>
        <v>38.3</v>
      </c>
      <c r="J190" s="14">
        <f t="shared" si="12"/>
        <v>70.55</v>
      </c>
      <c r="K190" s="14">
        <f t="shared" si="14"/>
        <v>2</v>
      </c>
      <c r="L190" s="14" t="str">
        <f>_xlfn.IFS(H190&lt;=0,"否",K190&lt;=2,"是",K190&gt;2,"否")</f>
        <v>是</v>
      </c>
    </row>
    <row r="191" s="3" customFormat="1" ht="30" customHeight="1" spans="1:12">
      <c r="A191" s="14">
        <f t="shared" si="16"/>
        <v>189</v>
      </c>
      <c r="B191" s="15" t="s">
        <v>249</v>
      </c>
      <c r="C191" s="15" t="s">
        <v>184</v>
      </c>
      <c r="D191" s="15" t="s">
        <v>250</v>
      </c>
      <c r="E191" s="15" t="s">
        <v>253</v>
      </c>
      <c r="F191" s="15" t="s">
        <v>19</v>
      </c>
      <c r="G191" s="15">
        <v>30.875</v>
      </c>
      <c r="H191" s="16">
        <v>78.4</v>
      </c>
      <c r="I191" s="14">
        <f t="shared" si="11"/>
        <v>39.2</v>
      </c>
      <c r="J191" s="14">
        <f t="shared" si="12"/>
        <v>70.075</v>
      </c>
      <c r="K191" s="14">
        <f t="shared" si="14"/>
        <v>3</v>
      </c>
      <c r="L191" s="14" t="str">
        <f>_xlfn.IFS(H191&lt;=0,"否",K191&lt;=2,"是",K191&gt;2,"否")</f>
        <v>否</v>
      </c>
    </row>
    <row r="192" s="3" customFormat="1" ht="30" customHeight="1" spans="1:12">
      <c r="A192" s="14">
        <f t="shared" ref="A192:A202" si="17">ROW()-2</f>
        <v>190</v>
      </c>
      <c r="B192" s="15" t="s">
        <v>249</v>
      </c>
      <c r="C192" s="15" t="s">
        <v>184</v>
      </c>
      <c r="D192" s="15" t="s">
        <v>250</v>
      </c>
      <c r="E192" s="15" t="s">
        <v>254</v>
      </c>
      <c r="F192" s="15" t="s">
        <v>17</v>
      </c>
      <c r="G192" s="15">
        <v>26.5</v>
      </c>
      <c r="H192" s="16">
        <v>81</v>
      </c>
      <c r="I192" s="14">
        <f t="shared" si="11"/>
        <v>40.5</v>
      </c>
      <c r="J192" s="14">
        <f t="shared" si="12"/>
        <v>67</v>
      </c>
      <c r="K192" s="14">
        <f t="shared" si="14"/>
        <v>4</v>
      </c>
      <c r="L192" s="14" t="str">
        <f>_xlfn.IFS(H192&lt;=0,"否",K192&lt;=2,"是",K192&gt;2,"否")</f>
        <v>否</v>
      </c>
    </row>
    <row r="193" s="3" customFormat="1" ht="30" customHeight="1" spans="1:12">
      <c r="A193" s="14">
        <f t="shared" si="17"/>
        <v>191</v>
      </c>
      <c r="B193" s="15" t="s">
        <v>249</v>
      </c>
      <c r="C193" s="15" t="s">
        <v>184</v>
      </c>
      <c r="D193" s="15" t="s">
        <v>250</v>
      </c>
      <c r="E193" s="15" t="s">
        <v>255</v>
      </c>
      <c r="F193" s="15" t="s">
        <v>19</v>
      </c>
      <c r="G193" s="15">
        <v>26.125</v>
      </c>
      <c r="H193" s="16">
        <v>0</v>
      </c>
      <c r="I193" s="14">
        <f t="shared" si="11"/>
        <v>0</v>
      </c>
      <c r="J193" s="14">
        <f t="shared" si="12"/>
        <v>26.125</v>
      </c>
      <c r="K193" s="14">
        <f t="shared" si="14"/>
        <v>5</v>
      </c>
      <c r="L193" s="14" t="str">
        <f>_xlfn.IFS(H193&lt;=0,"否",K193&lt;=2,"是",K193&gt;2,"否")</f>
        <v>否</v>
      </c>
    </row>
    <row r="194" s="3" customFormat="1" ht="30" customHeight="1" spans="1:12">
      <c r="A194" s="14">
        <f t="shared" si="17"/>
        <v>192</v>
      </c>
      <c r="B194" s="15" t="s">
        <v>240</v>
      </c>
      <c r="C194" s="15" t="s">
        <v>192</v>
      </c>
      <c r="D194" s="15" t="s">
        <v>256</v>
      </c>
      <c r="E194" s="15" t="s">
        <v>257</v>
      </c>
      <c r="F194" s="15" t="s">
        <v>17</v>
      </c>
      <c r="G194" s="15">
        <v>36.875</v>
      </c>
      <c r="H194" s="17" t="s">
        <v>258</v>
      </c>
      <c r="I194" s="14">
        <f t="shared" si="11"/>
        <v>40.5</v>
      </c>
      <c r="J194" s="14">
        <f t="shared" si="12"/>
        <v>77.375</v>
      </c>
      <c r="K194" s="14">
        <f t="shared" si="14"/>
        <v>1</v>
      </c>
      <c r="L194" s="14" t="str">
        <f>_xlfn.IFS(H194&lt;=0,"否",K194&lt;=1,"是",K194&gt;1,"否")</f>
        <v>是</v>
      </c>
    </row>
    <row r="195" s="3" customFormat="1" ht="30" customHeight="1" spans="1:12">
      <c r="A195" s="14">
        <f t="shared" si="17"/>
        <v>193</v>
      </c>
      <c r="B195" s="15" t="s">
        <v>240</v>
      </c>
      <c r="C195" s="15" t="s">
        <v>192</v>
      </c>
      <c r="D195" s="15" t="s">
        <v>256</v>
      </c>
      <c r="E195" s="15" t="s">
        <v>259</v>
      </c>
      <c r="F195" s="15" t="s">
        <v>17</v>
      </c>
      <c r="G195" s="15">
        <v>36</v>
      </c>
      <c r="H195" s="17" t="s">
        <v>260</v>
      </c>
      <c r="I195" s="14">
        <f>H195*0.5</f>
        <v>40.05</v>
      </c>
      <c r="J195" s="14">
        <f>G195+I195</f>
        <v>76.05</v>
      </c>
      <c r="K195" s="14">
        <f t="shared" ref="K195:K226" si="18">SUMPRODUCT((D:D=D195)*(J:J&gt;J195))+1</f>
        <v>2</v>
      </c>
      <c r="L195" s="14" t="str">
        <f>_xlfn.IFS(H195&lt;=0,"否",K195&lt;=1,"是",K195&gt;1,"否")</f>
        <v>否</v>
      </c>
    </row>
    <row r="196" s="3" customFormat="1" ht="30" customHeight="1" spans="1:12">
      <c r="A196" s="14">
        <f t="shared" si="17"/>
        <v>194</v>
      </c>
      <c r="B196" s="15" t="s">
        <v>240</v>
      </c>
      <c r="C196" s="15" t="s">
        <v>192</v>
      </c>
      <c r="D196" s="15" t="s">
        <v>256</v>
      </c>
      <c r="E196" s="15" t="s">
        <v>261</v>
      </c>
      <c r="F196" s="15" t="s">
        <v>17</v>
      </c>
      <c r="G196" s="15">
        <v>35.625</v>
      </c>
      <c r="H196" s="17" t="s">
        <v>262</v>
      </c>
      <c r="I196" s="14">
        <f t="shared" ref="I196:I237" si="19">H196*0.5</f>
        <v>39.74</v>
      </c>
      <c r="J196" s="14">
        <f t="shared" ref="J196:J237" si="20">G196+I196</f>
        <v>75.365</v>
      </c>
      <c r="K196" s="14">
        <f t="shared" ref="K196:K235" si="21">SUMPRODUCT((D:D=D196)*(J:J&gt;J196))+1</f>
        <v>3</v>
      </c>
      <c r="L196" s="14" t="str">
        <f>_xlfn.IFS(H196&lt;=0,"否",K196&lt;=1,"是",K196&gt;1,"否")</f>
        <v>否</v>
      </c>
    </row>
    <row r="197" s="3" customFormat="1" ht="30" customHeight="1" spans="1:12">
      <c r="A197" s="14">
        <f t="shared" si="17"/>
        <v>195</v>
      </c>
      <c r="B197" s="15" t="s">
        <v>245</v>
      </c>
      <c r="C197" s="15" t="s">
        <v>197</v>
      </c>
      <c r="D197" s="15" t="s">
        <v>263</v>
      </c>
      <c r="E197" s="15" t="s">
        <v>264</v>
      </c>
      <c r="F197" s="15" t="s">
        <v>19</v>
      </c>
      <c r="G197" s="15">
        <v>32.625</v>
      </c>
      <c r="H197" s="18">
        <v>85.2</v>
      </c>
      <c r="I197" s="14">
        <f t="shared" si="19"/>
        <v>42.6</v>
      </c>
      <c r="J197" s="14">
        <f t="shared" si="20"/>
        <v>75.225</v>
      </c>
      <c r="K197" s="14">
        <f t="shared" si="21"/>
        <v>1</v>
      </c>
      <c r="L197" s="14" t="str">
        <f>_xlfn.IFS(H197&lt;=0,"否",K197&lt;=1,"是",K197&gt;1,"否")</f>
        <v>是</v>
      </c>
    </row>
    <row r="198" s="3" customFormat="1" ht="30" customHeight="1" spans="1:12">
      <c r="A198" s="14">
        <f t="shared" si="17"/>
        <v>196</v>
      </c>
      <c r="B198" s="15" t="s">
        <v>245</v>
      </c>
      <c r="C198" s="15" t="s">
        <v>197</v>
      </c>
      <c r="D198" s="15" t="s">
        <v>263</v>
      </c>
      <c r="E198" s="15" t="s">
        <v>265</v>
      </c>
      <c r="F198" s="15" t="s">
        <v>19</v>
      </c>
      <c r="G198" s="15">
        <v>31.125</v>
      </c>
      <c r="H198" s="16">
        <v>80.76</v>
      </c>
      <c r="I198" s="14">
        <f t="shared" si="19"/>
        <v>40.38</v>
      </c>
      <c r="J198" s="14">
        <f t="shared" si="20"/>
        <v>71.505</v>
      </c>
      <c r="K198" s="14">
        <f t="shared" si="21"/>
        <v>2</v>
      </c>
      <c r="L198" s="14" t="str">
        <f>_xlfn.IFS(H198&lt;=0,"否",K198&lt;=1,"是",K198&gt;1,"否")</f>
        <v>否</v>
      </c>
    </row>
    <row r="199" s="3" customFormat="1" ht="30" customHeight="1" spans="1:12">
      <c r="A199" s="14">
        <f t="shared" si="17"/>
        <v>197</v>
      </c>
      <c r="B199" s="15" t="s">
        <v>245</v>
      </c>
      <c r="C199" s="15" t="s">
        <v>197</v>
      </c>
      <c r="D199" s="15" t="s">
        <v>263</v>
      </c>
      <c r="E199" s="15" t="s">
        <v>266</v>
      </c>
      <c r="F199" s="15" t="s">
        <v>19</v>
      </c>
      <c r="G199" s="15">
        <v>28.25</v>
      </c>
      <c r="H199" s="16">
        <v>80.82</v>
      </c>
      <c r="I199" s="14">
        <f t="shared" si="19"/>
        <v>40.41</v>
      </c>
      <c r="J199" s="14">
        <f t="shared" si="20"/>
        <v>68.66</v>
      </c>
      <c r="K199" s="14">
        <f t="shared" si="21"/>
        <v>3</v>
      </c>
      <c r="L199" s="14" t="str">
        <f>_xlfn.IFS(H199&lt;=0,"否",K199&lt;=1,"是",K199&gt;1,"否")</f>
        <v>否</v>
      </c>
    </row>
    <row r="200" s="3" customFormat="1" ht="30" customHeight="1" spans="1:12">
      <c r="A200" s="14">
        <f t="shared" si="17"/>
        <v>198</v>
      </c>
      <c r="B200" s="15" t="s">
        <v>245</v>
      </c>
      <c r="C200" s="15" t="s">
        <v>213</v>
      </c>
      <c r="D200" s="15" t="s">
        <v>267</v>
      </c>
      <c r="E200" s="15" t="s">
        <v>268</v>
      </c>
      <c r="F200" s="15" t="s">
        <v>17</v>
      </c>
      <c r="G200" s="15">
        <v>33.625</v>
      </c>
      <c r="H200" s="16">
        <v>86.6</v>
      </c>
      <c r="I200" s="14">
        <f t="shared" si="19"/>
        <v>43.3</v>
      </c>
      <c r="J200" s="14">
        <f t="shared" si="20"/>
        <v>76.925</v>
      </c>
      <c r="K200" s="14">
        <f t="shared" si="21"/>
        <v>1</v>
      </c>
      <c r="L200" s="14" t="str">
        <f>_xlfn.IFS(H200&lt;=0,"否",K200&lt;=1,"是",K200&gt;1,"否")</f>
        <v>是</v>
      </c>
    </row>
    <row r="201" s="3" customFormat="1" ht="30" customHeight="1" spans="1:12">
      <c r="A201" s="14">
        <f t="shared" si="17"/>
        <v>199</v>
      </c>
      <c r="B201" s="15" t="s">
        <v>245</v>
      </c>
      <c r="C201" s="15" t="s">
        <v>213</v>
      </c>
      <c r="D201" s="15" t="s">
        <v>267</v>
      </c>
      <c r="E201" s="15" t="s">
        <v>269</v>
      </c>
      <c r="F201" s="15" t="s">
        <v>19</v>
      </c>
      <c r="G201" s="15">
        <v>28.75</v>
      </c>
      <c r="H201" s="16">
        <v>89.46</v>
      </c>
      <c r="I201" s="14">
        <f t="shared" si="19"/>
        <v>44.73</v>
      </c>
      <c r="J201" s="14">
        <f t="shared" si="20"/>
        <v>73.48</v>
      </c>
      <c r="K201" s="14">
        <f>SUMPRODUCT((D:D=D201)*(J:J&gt;J201))+1</f>
        <v>2</v>
      </c>
      <c r="L201" s="14" t="str">
        <f>_xlfn.IFS(H201&lt;=0,"否",K201&lt;=1,"是",K201&gt;1,"否")</f>
        <v>否</v>
      </c>
    </row>
    <row r="202" s="3" customFormat="1" ht="30" customHeight="1" spans="1:12">
      <c r="A202" s="14">
        <f t="shared" si="17"/>
        <v>200</v>
      </c>
      <c r="B202" s="15" t="s">
        <v>245</v>
      </c>
      <c r="C202" s="15" t="s">
        <v>213</v>
      </c>
      <c r="D202" s="15" t="s">
        <v>267</v>
      </c>
      <c r="E202" s="15" t="s">
        <v>270</v>
      </c>
      <c r="F202" s="15" t="s">
        <v>17</v>
      </c>
      <c r="G202" s="15">
        <v>29</v>
      </c>
      <c r="H202" s="16">
        <v>86.3</v>
      </c>
      <c r="I202" s="14">
        <f t="shared" si="19"/>
        <v>43.15</v>
      </c>
      <c r="J202" s="14">
        <f t="shared" si="20"/>
        <v>72.15</v>
      </c>
      <c r="K202" s="14">
        <f>SUMPRODUCT((D:D=D202)*(J:J&gt;J202))+1</f>
        <v>3</v>
      </c>
      <c r="L202" s="14" t="str">
        <f>_xlfn.IFS(H202&lt;=0,"否",K202&lt;=1,"是",K202&gt;1,"否")</f>
        <v>否</v>
      </c>
    </row>
    <row r="203" s="3" customFormat="1" ht="30" customHeight="1" spans="1:12">
      <c r="A203" s="14">
        <f t="shared" ref="A203:A211" si="22">ROW()-2</f>
        <v>201</v>
      </c>
      <c r="B203" s="15" t="s">
        <v>271</v>
      </c>
      <c r="C203" s="15" t="s">
        <v>272</v>
      </c>
      <c r="D203" s="15" t="s">
        <v>273</v>
      </c>
      <c r="E203" s="15" t="s">
        <v>274</v>
      </c>
      <c r="F203" s="15" t="s">
        <v>17</v>
      </c>
      <c r="G203" s="15">
        <v>33.375</v>
      </c>
      <c r="H203" s="17" t="s">
        <v>262</v>
      </c>
      <c r="I203" s="14">
        <f t="shared" si="19"/>
        <v>39.74</v>
      </c>
      <c r="J203" s="14">
        <f t="shared" si="20"/>
        <v>73.115</v>
      </c>
      <c r="K203" s="14">
        <f t="shared" si="21"/>
        <v>1</v>
      </c>
      <c r="L203" s="14" t="str">
        <f>_xlfn.IFS(H203&lt;=0,"否",K203&lt;=1,"是",K203&gt;1,"否")</f>
        <v>是</v>
      </c>
    </row>
    <row r="204" s="3" customFormat="1" ht="30" customHeight="1" spans="1:12">
      <c r="A204" s="14">
        <f t="shared" si="22"/>
        <v>202</v>
      </c>
      <c r="B204" s="15" t="s">
        <v>271</v>
      </c>
      <c r="C204" s="15" t="s">
        <v>272</v>
      </c>
      <c r="D204" s="15" t="s">
        <v>273</v>
      </c>
      <c r="E204" s="15" t="s">
        <v>275</v>
      </c>
      <c r="F204" s="15" t="s">
        <v>17</v>
      </c>
      <c r="G204" s="15">
        <v>30</v>
      </c>
      <c r="H204" s="17" t="s">
        <v>276</v>
      </c>
      <c r="I204" s="14">
        <f t="shared" si="19"/>
        <v>41.55</v>
      </c>
      <c r="J204" s="14">
        <f t="shared" si="20"/>
        <v>71.55</v>
      </c>
      <c r="K204" s="14">
        <f>SUMPRODUCT((D:D=D204)*(J:J&gt;J204))+1</f>
        <v>2</v>
      </c>
      <c r="L204" s="14" t="str">
        <f>_xlfn.IFS(H204&lt;=0,"否",K204&lt;=1,"是",K204&gt;1,"否")</f>
        <v>否</v>
      </c>
    </row>
    <row r="205" s="3" customFormat="1" ht="30" customHeight="1" spans="1:12">
      <c r="A205" s="14">
        <f t="shared" si="22"/>
        <v>203</v>
      </c>
      <c r="B205" s="15" t="s">
        <v>271</v>
      </c>
      <c r="C205" s="15" t="s">
        <v>272</v>
      </c>
      <c r="D205" s="15" t="s">
        <v>273</v>
      </c>
      <c r="E205" s="15" t="s">
        <v>277</v>
      </c>
      <c r="F205" s="15" t="s">
        <v>19</v>
      </c>
      <c r="G205" s="15">
        <v>30.125</v>
      </c>
      <c r="H205" s="17" t="s">
        <v>278</v>
      </c>
      <c r="I205" s="14">
        <f t="shared" si="19"/>
        <v>41.39</v>
      </c>
      <c r="J205" s="14">
        <f t="shared" si="20"/>
        <v>71.515</v>
      </c>
      <c r="K205" s="14">
        <f>SUMPRODUCT((D:D=D205)*(J:J&gt;J205))+1</f>
        <v>3</v>
      </c>
      <c r="L205" s="14" t="str">
        <f>_xlfn.IFS(H205&lt;=0,"否",K205&lt;=1,"是",K205&gt;1,"否")</f>
        <v>否</v>
      </c>
    </row>
    <row r="206" s="3" customFormat="1" ht="30" customHeight="1" spans="1:12">
      <c r="A206" s="14">
        <f t="shared" si="22"/>
        <v>204</v>
      </c>
      <c r="B206" s="15" t="s">
        <v>271</v>
      </c>
      <c r="C206" s="15" t="s">
        <v>272</v>
      </c>
      <c r="D206" s="15" t="s">
        <v>279</v>
      </c>
      <c r="E206" s="15" t="s">
        <v>280</v>
      </c>
      <c r="F206" s="15" t="s">
        <v>17</v>
      </c>
      <c r="G206" s="15">
        <v>32.25</v>
      </c>
      <c r="H206" s="17" t="s">
        <v>281</v>
      </c>
      <c r="I206" s="14">
        <f t="shared" si="19"/>
        <v>40.9</v>
      </c>
      <c r="J206" s="14">
        <f t="shared" si="20"/>
        <v>73.15</v>
      </c>
      <c r="K206" s="14">
        <f t="shared" si="21"/>
        <v>1</v>
      </c>
      <c r="L206" s="14" t="str">
        <f>_xlfn.IFS(H206&lt;=0,"否",K206&lt;=1,"是",K206&gt;1,"否")</f>
        <v>是</v>
      </c>
    </row>
    <row r="207" s="3" customFormat="1" ht="30" customHeight="1" spans="1:12">
      <c r="A207" s="14">
        <f t="shared" si="22"/>
        <v>205</v>
      </c>
      <c r="B207" s="15" t="s">
        <v>271</v>
      </c>
      <c r="C207" s="15" t="s">
        <v>272</v>
      </c>
      <c r="D207" s="15" t="s">
        <v>279</v>
      </c>
      <c r="E207" s="15" t="s">
        <v>282</v>
      </c>
      <c r="F207" s="15" t="s">
        <v>17</v>
      </c>
      <c r="G207" s="15">
        <v>31.75</v>
      </c>
      <c r="H207" s="17" t="s">
        <v>260</v>
      </c>
      <c r="I207" s="14">
        <f t="shared" si="19"/>
        <v>40.05</v>
      </c>
      <c r="J207" s="14">
        <f t="shared" si="20"/>
        <v>71.8</v>
      </c>
      <c r="K207" s="14">
        <f t="shared" si="21"/>
        <v>2</v>
      </c>
      <c r="L207" s="14" t="str">
        <f>_xlfn.IFS(H207&lt;=0,"否",K207&lt;=1,"是",K207&gt;1,"否")</f>
        <v>否</v>
      </c>
    </row>
    <row r="208" s="3" customFormat="1" ht="30" customHeight="1" spans="1:12">
      <c r="A208" s="14">
        <f t="shared" si="22"/>
        <v>206</v>
      </c>
      <c r="B208" s="15" t="s">
        <v>271</v>
      </c>
      <c r="C208" s="15" t="s">
        <v>272</v>
      </c>
      <c r="D208" s="15" t="s">
        <v>279</v>
      </c>
      <c r="E208" s="15" t="s">
        <v>283</v>
      </c>
      <c r="F208" s="15" t="s">
        <v>19</v>
      </c>
      <c r="G208" s="15">
        <v>30.5</v>
      </c>
      <c r="H208" s="17" t="s">
        <v>284</v>
      </c>
      <c r="I208" s="14">
        <f t="shared" si="19"/>
        <v>39.58</v>
      </c>
      <c r="J208" s="14">
        <f t="shared" si="20"/>
        <v>70.08</v>
      </c>
      <c r="K208" s="14">
        <f t="shared" si="21"/>
        <v>3</v>
      </c>
      <c r="L208" s="14" t="str">
        <f>_xlfn.IFS(H208&lt;=0,"否",K208&lt;=1,"是",K208&gt;1,"否")</f>
        <v>否</v>
      </c>
    </row>
    <row r="209" s="3" customFormat="1" ht="30" customHeight="1" spans="1:12">
      <c r="A209" s="14">
        <f t="shared" si="22"/>
        <v>207</v>
      </c>
      <c r="B209" s="15" t="s">
        <v>271</v>
      </c>
      <c r="C209" s="15" t="s">
        <v>272</v>
      </c>
      <c r="D209" s="15" t="s">
        <v>279</v>
      </c>
      <c r="E209" s="15" t="s">
        <v>285</v>
      </c>
      <c r="F209" s="15" t="s">
        <v>19</v>
      </c>
      <c r="G209" s="15">
        <v>30.5</v>
      </c>
      <c r="H209" s="17" t="s">
        <v>286</v>
      </c>
      <c r="I209" s="14">
        <f t="shared" si="19"/>
        <v>0</v>
      </c>
      <c r="J209" s="14">
        <f t="shared" si="20"/>
        <v>30.5</v>
      </c>
      <c r="K209" s="14">
        <f t="shared" si="21"/>
        <v>4</v>
      </c>
      <c r="L209" s="14" t="str">
        <f>_xlfn.IFS(H209&lt;=0,"否",K209&lt;=1,"是",K209&gt;1,"否")</f>
        <v>否</v>
      </c>
    </row>
    <row r="210" s="3" customFormat="1" ht="30" customHeight="1" spans="1:12">
      <c r="A210" s="14">
        <f t="shared" si="22"/>
        <v>208</v>
      </c>
      <c r="B210" s="15" t="s">
        <v>271</v>
      </c>
      <c r="C210" s="15" t="s">
        <v>272</v>
      </c>
      <c r="D210" s="15" t="s">
        <v>287</v>
      </c>
      <c r="E210" s="15" t="s">
        <v>288</v>
      </c>
      <c r="F210" s="15" t="s">
        <v>17</v>
      </c>
      <c r="G210" s="15">
        <v>35.5</v>
      </c>
      <c r="H210" s="16">
        <v>83.9</v>
      </c>
      <c r="I210" s="14">
        <f t="shared" si="19"/>
        <v>41.95</v>
      </c>
      <c r="J210" s="14">
        <f t="shared" si="20"/>
        <v>77.45</v>
      </c>
      <c r="K210" s="14">
        <f t="shared" si="21"/>
        <v>1</v>
      </c>
      <c r="L210" s="14" t="str">
        <f>_xlfn.IFS(H210&lt;=0,"否",K210&lt;=1,"是",K210&gt;1,"否")</f>
        <v>是</v>
      </c>
    </row>
    <row r="211" s="3" customFormat="1" ht="30" customHeight="1" spans="1:12">
      <c r="A211" s="14">
        <f t="shared" si="22"/>
        <v>209</v>
      </c>
      <c r="B211" s="15" t="s">
        <v>271</v>
      </c>
      <c r="C211" s="15" t="s">
        <v>272</v>
      </c>
      <c r="D211" s="15" t="s">
        <v>287</v>
      </c>
      <c r="E211" s="15" t="s">
        <v>289</v>
      </c>
      <c r="F211" s="15" t="s">
        <v>17</v>
      </c>
      <c r="G211" s="15">
        <v>33.375</v>
      </c>
      <c r="H211" s="16">
        <v>83.62</v>
      </c>
      <c r="I211" s="14">
        <f t="shared" si="19"/>
        <v>41.81</v>
      </c>
      <c r="J211" s="14">
        <f t="shared" si="20"/>
        <v>75.185</v>
      </c>
      <c r="K211" s="14">
        <f t="shared" si="21"/>
        <v>2</v>
      </c>
      <c r="L211" s="14" t="str">
        <f>_xlfn.IFS(H211&lt;=0,"否",K211&lt;=1,"是",K211&gt;1,"否")</f>
        <v>否</v>
      </c>
    </row>
    <row r="212" s="3" customFormat="1" ht="30" customHeight="1" spans="1:12">
      <c r="A212" s="14">
        <f t="shared" ref="A212:A219" si="23">ROW()-2</f>
        <v>210</v>
      </c>
      <c r="B212" s="15" t="s">
        <v>271</v>
      </c>
      <c r="C212" s="15" t="s">
        <v>272</v>
      </c>
      <c r="D212" s="15" t="s">
        <v>290</v>
      </c>
      <c r="E212" s="15" t="s">
        <v>291</v>
      </c>
      <c r="F212" s="15" t="s">
        <v>17</v>
      </c>
      <c r="G212" s="15">
        <v>32.875</v>
      </c>
      <c r="H212" s="16">
        <v>83.84</v>
      </c>
      <c r="I212" s="14">
        <f t="shared" si="19"/>
        <v>41.92</v>
      </c>
      <c r="J212" s="14">
        <f t="shared" si="20"/>
        <v>74.795</v>
      </c>
      <c r="K212" s="14">
        <f t="shared" si="21"/>
        <v>1</v>
      </c>
      <c r="L212" s="14" t="str">
        <f>_xlfn.IFS(H212&lt;=0,"否",K212&lt;=1,"是",K212&gt;1,"否")</f>
        <v>是</v>
      </c>
    </row>
    <row r="213" s="3" customFormat="1" ht="30" customHeight="1" spans="1:12">
      <c r="A213" s="14">
        <f t="shared" si="23"/>
        <v>211</v>
      </c>
      <c r="B213" s="15" t="s">
        <v>271</v>
      </c>
      <c r="C213" s="15" t="s">
        <v>272</v>
      </c>
      <c r="D213" s="15" t="s">
        <v>290</v>
      </c>
      <c r="E213" s="15" t="s">
        <v>292</v>
      </c>
      <c r="F213" s="15" t="s">
        <v>19</v>
      </c>
      <c r="G213" s="15">
        <v>31.25</v>
      </c>
      <c r="H213" s="16">
        <v>80.18</v>
      </c>
      <c r="I213" s="14">
        <f t="shared" si="19"/>
        <v>40.09</v>
      </c>
      <c r="J213" s="14">
        <f t="shared" si="20"/>
        <v>71.34</v>
      </c>
      <c r="K213" s="14">
        <f t="shared" si="21"/>
        <v>2</v>
      </c>
      <c r="L213" s="14" t="str">
        <f>_xlfn.IFS(H213&lt;=0,"否",K213&lt;=1,"是",K213&gt;1,"否")</f>
        <v>否</v>
      </c>
    </row>
    <row r="214" s="3" customFormat="1" ht="30" customHeight="1" spans="1:12">
      <c r="A214" s="14">
        <f t="shared" si="23"/>
        <v>212</v>
      </c>
      <c r="B214" s="15" t="s">
        <v>271</v>
      </c>
      <c r="C214" s="15" t="s">
        <v>272</v>
      </c>
      <c r="D214" s="15" t="s">
        <v>293</v>
      </c>
      <c r="E214" s="15" t="s">
        <v>294</v>
      </c>
      <c r="F214" s="15" t="s">
        <v>17</v>
      </c>
      <c r="G214" s="15">
        <v>33.75</v>
      </c>
      <c r="H214" s="16">
        <v>86.02</v>
      </c>
      <c r="I214" s="14">
        <f t="shared" si="19"/>
        <v>43.01</v>
      </c>
      <c r="J214" s="14">
        <f t="shared" si="20"/>
        <v>76.76</v>
      </c>
      <c r="K214" s="14">
        <f t="shared" si="21"/>
        <v>1</v>
      </c>
      <c r="L214" s="14" t="str">
        <f>_xlfn.IFS(H214&lt;=0,"否",K214&lt;=2,"是",K214&gt;2,"否")</f>
        <v>是</v>
      </c>
    </row>
    <row r="215" s="3" customFormat="1" ht="30" customHeight="1" spans="1:12">
      <c r="A215" s="14">
        <f t="shared" si="23"/>
        <v>213</v>
      </c>
      <c r="B215" s="15" t="s">
        <v>271</v>
      </c>
      <c r="C215" s="15" t="s">
        <v>272</v>
      </c>
      <c r="D215" s="15" t="s">
        <v>293</v>
      </c>
      <c r="E215" s="15" t="s">
        <v>295</v>
      </c>
      <c r="F215" s="15" t="s">
        <v>17</v>
      </c>
      <c r="G215" s="15">
        <v>32</v>
      </c>
      <c r="H215" s="16">
        <v>86.18</v>
      </c>
      <c r="I215" s="14">
        <f t="shared" si="19"/>
        <v>43.09</v>
      </c>
      <c r="J215" s="14">
        <f t="shared" si="20"/>
        <v>75.09</v>
      </c>
      <c r="K215" s="14">
        <f t="shared" si="21"/>
        <v>2</v>
      </c>
      <c r="L215" s="14" t="str">
        <f>_xlfn.IFS(H215&lt;=0,"否",K215&lt;=2,"是",K215&gt;2,"否")</f>
        <v>是</v>
      </c>
    </row>
    <row r="216" s="3" customFormat="1" ht="30" customHeight="1" spans="1:12">
      <c r="A216" s="14">
        <f t="shared" si="23"/>
        <v>214</v>
      </c>
      <c r="B216" s="15" t="s">
        <v>271</v>
      </c>
      <c r="C216" s="15" t="s">
        <v>272</v>
      </c>
      <c r="D216" s="15" t="s">
        <v>293</v>
      </c>
      <c r="E216" s="15" t="s">
        <v>296</v>
      </c>
      <c r="F216" s="15" t="s">
        <v>17</v>
      </c>
      <c r="G216" s="15">
        <v>31.375</v>
      </c>
      <c r="H216" s="16">
        <v>86.68</v>
      </c>
      <c r="I216" s="14">
        <f t="shared" si="19"/>
        <v>43.34</v>
      </c>
      <c r="J216" s="14">
        <f t="shared" si="20"/>
        <v>74.715</v>
      </c>
      <c r="K216" s="14">
        <f>SUMPRODUCT((D:D=D216)*(J:J&gt;J216))+1</f>
        <v>3</v>
      </c>
      <c r="L216" s="14" t="str">
        <f>_xlfn.IFS(H216&lt;=0,"否",K216&lt;=2,"是",K216&gt;2,"否")</f>
        <v>否</v>
      </c>
    </row>
    <row r="217" s="3" customFormat="1" ht="30" customHeight="1" spans="1:12">
      <c r="A217" s="14">
        <f t="shared" si="23"/>
        <v>215</v>
      </c>
      <c r="B217" s="15" t="s">
        <v>271</v>
      </c>
      <c r="C217" s="15" t="s">
        <v>272</v>
      </c>
      <c r="D217" s="15" t="s">
        <v>293</v>
      </c>
      <c r="E217" s="15" t="s">
        <v>297</v>
      </c>
      <c r="F217" s="15" t="s">
        <v>17</v>
      </c>
      <c r="G217" s="15">
        <v>31.125</v>
      </c>
      <c r="H217" s="16">
        <v>85.48</v>
      </c>
      <c r="I217" s="14">
        <f t="shared" si="19"/>
        <v>42.74</v>
      </c>
      <c r="J217" s="14">
        <f t="shared" si="20"/>
        <v>73.865</v>
      </c>
      <c r="K217" s="14">
        <f>SUMPRODUCT((D:D=D217)*(J:J&gt;J217))+1</f>
        <v>4</v>
      </c>
      <c r="L217" s="14" t="str">
        <f>_xlfn.IFS(H217&lt;=0,"否",K217&lt;=2,"是",K217&gt;2,"否")</f>
        <v>否</v>
      </c>
    </row>
    <row r="218" s="3" customFormat="1" ht="30" customHeight="1" spans="1:12">
      <c r="A218" s="14">
        <f t="shared" si="23"/>
        <v>216</v>
      </c>
      <c r="B218" s="15" t="s">
        <v>271</v>
      </c>
      <c r="C218" s="15" t="s">
        <v>272</v>
      </c>
      <c r="D218" s="15" t="s">
        <v>293</v>
      </c>
      <c r="E218" s="15" t="s">
        <v>298</v>
      </c>
      <c r="F218" s="15" t="s">
        <v>17</v>
      </c>
      <c r="G218" s="15">
        <v>31.5</v>
      </c>
      <c r="H218" s="16">
        <v>83.22</v>
      </c>
      <c r="I218" s="14">
        <f t="shared" si="19"/>
        <v>41.61</v>
      </c>
      <c r="J218" s="14">
        <f t="shared" si="20"/>
        <v>73.11</v>
      </c>
      <c r="K218" s="14">
        <f>SUMPRODUCT((D:D=D218)*(J:J&gt;J218))+1</f>
        <v>5</v>
      </c>
      <c r="L218" s="14" t="str">
        <f>_xlfn.IFS(H218&lt;=0,"否",K218&lt;=2,"是",K218&gt;2,"否")</f>
        <v>否</v>
      </c>
    </row>
    <row r="219" s="3" customFormat="1" ht="30" customHeight="1" spans="1:12">
      <c r="A219" s="14">
        <f t="shared" si="23"/>
        <v>217</v>
      </c>
      <c r="B219" s="15" t="s">
        <v>271</v>
      </c>
      <c r="C219" s="15" t="s">
        <v>272</v>
      </c>
      <c r="D219" s="15" t="s">
        <v>293</v>
      </c>
      <c r="E219" s="15" t="s">
        <v>299</v>
      </c>
      <c r="F219" s="15" t="s">
        <v>17</v>
      </c>
      <c r="G219" s="15">
        <v>30.125</v>
      </c>
      <c r="H219" s="16">
        <v>80.06</v>
      </c>
      <c r="I219" s="14">
        <f t="shared" si="19"/>
        <v>40.03</v>
      </c>
      <c r="J219" s="14">
        <f t="shared" si="20"/>
        <v>70.155</v>
      </c>
      <c r="K219" s="14">
        <f t="shared" si="21"/>
        <v>6</v>
      </c>
      <c r="L219" s="14" t="str">
        <f>_xlfn.IFS(H219&lt;=0,"否",K219&lt;=2,"是",K219&gt;2,"否")</f>
        <v>否</v>
      </c>
    </row>
    <row r="220" s="3" customFormat="1" ht="30" customHeight="1" spans="1:12">
      <c r="A220" s="14">
        <f t="shared" ref="A220:A229" si="24">ROW()-2</f>
        <v>218</v>
      </c>
      <c r="B220" s="15" t="s">
        <v>271</v>
      </c>
      <c r="C220" s="15" t="s">
        <v>272</v>
      </c>
      <c r="D220" s="15" t="s">
        <v>300</v>
      </c>
      <c r="E220" s="15" t="s">
        <v>301</v>
      </c>
      <c r="F220" s="15" t="s">
        <v>17</v>
      </c>
      <c r="G220" s="15">
        <v>38.125</v>
      </c>
      <c r="H220" s="17" t="s">
        <v>302</v>
      </c>
      <c r="I220" s="14">
        <f t="shared" si="19"/>
        <v>39.72</v>
      </c>
      <c r="J220" s="14">
        <f t="shared" si="20"/>
        <v>77.845</v>
      </c>
      <c r="K220" s="14">
        <f t="shared" si="21"/>
        <v>1</v>
      </c>
      <c r="L220" s="14" t="str">
        <f>_xlfn.IFS(H220&lt;=0,"否",K220&lt;=1,"是",K220&gt;1,"否")</f>
        <v>是</v>
      </c>
    </row>
    <row r="221" s="3" customFormat="1" ht="30" customHeight="1" spans="1:12">
      <c r="A221" s="14">
        <f t="shared" si="24"/>
        <v>219</v>
      </c>
      <c r="B221" s="15" t="s">
        <v>271</v>
      </c>
      <c r="C221" s="15" t="s">
        <v>272</v>
      </c>
      <c r="D221" s="15" t="s">
        <v>300</v>
      </c>
      <c r="E221" s="15" t="s">
        <v>303</v>
      </c>
      <c r="F221" s="15" t="s">
        <v>17</v>
      </c>
      <c r="G221" s="15">
        <v>25</v>
      </c>
      <c r="H221" s="17" t="s">
        <v>304</v>
      </c>
      <c r="I221" s="14">
        <f t="shared" si="19"/>
        <v>41.16</v>
      </c>
      <c r="J221" s="14">
        <f t="shared" si="20"/>
        <v>66.16</v>
      </c>
      <c r="K221" s="14">
        <f t="shared" si="21"/>
        <v>2</v>
      </c>
      <c r="L221" s="14" t="str">
        <f>_xlfn.IFS(H221&lt;=0,"否",K221&lt;=1,"是",K221&gt;1,"否")</f>
        <v>否</v>
      </c>
    </row>
    <row r="222" s="3" customFormat="1" ht="30" customHeight="1" spans="1:12">
      <c r="A222" s="14">
        <f t="shared" si="24"/>
        <v>220</v>
      </c>
      <c r="B222" s="15" t="s">
        <v>271</v>
      </c>
      <c r="C222" s="15" t="s">
        <v>272</v>
      </c>
      <c r="D222" s="15" t="s">
        <v>300</v>
      </c>
      <c r="E222" s="15" t="s">
        <v>305</v>
      </c>
      <c r="F222" s="15" t="s">
        <v>19</v>
      </c>
      <c r="G222" s="15">
        <v>25</v>
      </c>
      <c r="H222" s="17" t="s">
        <v>304</v>
      </c>
      <c r="I222" s="14">
        <f t="shared" si="19"/>
        <v>41.16</v>
      </c>
      <c r="J222" s="14">
        <f t="shared" si="20"/>
        <v>66.16</v>
      </c>
      <c r="K222" s="14">
        <f t="shared" si="21"/>
        <v>2</v>
      </c>
      <c r="L222" s="14" t="str">
        <f>_xlfn.IFS(H222&lt;=0,"否",K222&lt;=1,"是",K222&gt;1,"否")</f>
        <v>否</v>
      </c>
    </row>
    <row r="223" s="3" customFormat="1" ht="30" customHeight="1" spans="1:12">
      <c r="A223" s="14">
        <f t="shared" si="24"/>
        <v>221</v>
      </c>
      <c r="B223" s="15" t="s">
        <v>271</v>
      </c>
      <c r="C223" s="15" t="s">
        <v>272</v>
      </c>
      <c r="D223" s="15" t="s">
        <v>306</v>
      </c>
      <c r="E223" s="15" t="s">
        <v>307</v>
      </c>
      <c r="F223" s="15" t="s">
        <v>17</v>
      </c>
      <c r="G223" s="15">
        <v>32.75</v>
      </c>
      <c r="H223" s="16">
        <v>87.04</v>
      </c>
      <c r="I223" s="14">
        <f t="shared" si="19"/>
        <v>43.52</v>
      </c>
      <c r="J223" s="14">
        <f t="shared" si="20"/>
        <v>76.27</v>
      </c>
      <c r="K223" s="14">
        <f t="shared" si="21"/>
        <v>1</v>
      </c>
      <c r="L223" s="14" t="str">
        <f>_xlfn.IFS(H223&lt;=0,"否",K223&lt;=1,"是",K223&gt;1,"否")</f>
        <v>是</v>
      </c>
    </row>
    <row r="224" s="3" customFormat="1" ht="30" customHeight="1" spans="1:12">
      <c r="A224" s="14">
        <f t="shared" si="24"/>
        <v>222</v>
      </c>
      <c r="B224" s="15" t="s">
        <v>271</v>
      </c>
      <c r="C224" s="15" t="s">
        <v>272</v>
      </c>
      <c r="D224" s="15" t="s">
        <v>306</v>
      </c>
      <c r="E224" s="15" t="s">
        <v>308</v>
      </c>
      <c r="F224" s="15" t="s">
        <v>17</v>
      </c>
      <c r="G224" s="15">
        <v>31.75</v>
      </c>
      <c r="H224" s="16">
        <v>86.6</v>
      </c>
      <c r="I224" s="14">
        <f t="shared" si="19"/>
        <v>43.3</v>
      </c>
      <c r="J224" s="14">
        <f t="shared" si="20"/>
        <v>75.05</v>
      </c>
      <c r="K224" s="14">
        <f t="shared" si="21"/>
        <v>2</v>
      </c>
      <c r="L224" s="14" t="str">
        <f>_xlfn.IFS(H224&lt;=0,"否",K224&lt;=1,"是",K224&gt;1,"否")</f>
        <v>否</v>
      </c>
    </row>
    <row r="225" s="3" customFormat="1" ht="30" customHeight="1" spans="1:12">
      <c r="A225" s="14">
        <f t="shared" si="24"/>
        <v>223</v>
      </c>
      <c r="B225" s="15" t="s">
        <v>271</v>
      </c>
      <c r="C225" s="15" t="s">
        <v>272</v>
      </c>
      <c r="D225" s="15" t="s">
        <v>306</v>
      </c>
      <c r="E225" s="15" t="s">
        <v>309</v>
      </c>
      <c r="F225" s="15" t="s">
        <v>17</v>
      </c>
      <c r="G225" s="15">
        <v>31.5</v>
      </c>
      <c r="H225" s="16">
        <v>84.1</v>
      </c>
      <c r="I225" s="14">
        <f t="shared" si="19"/>
        <v>42.05</v>
      </c>
      <c r="J225" s="14">
        <f t="shared" si="20"/>
        <v>73.55</v>
      </c>
      <c r="K225" s="14">
        <f t="shared" si="21"/>
        <v>3</v>
      </c>
      <c r="L225" s="14" t="str">
        <f>_xlfn.IFS(H225&lt;=0,"否",K225&lt;=1,"是",K225&gt;1,"否")</f>
        <v>否</v>
      </c>
    </row>
    <row r="226" s="3" customFormat="1" ht="30" customHeight="1" spans="1:12">
      <c r="A226" s="14">
        <f t="shared" si="24"/>
        <v>224</v>
      </c>
      <c r="B226" s="15" t="s">
        <v>271</v>
      </c>
      <c r="C226" s="15" t="s">
        <v>272</v>
      </c>
      <c r="D226" s="15" t="s">
        <v>310</v>
      </c>
      <c r="E226" s="15" t="s">
        <v>311</v>
      </c>
      <c r="F226" s="15" t="s">
        <v>17</v>
      </c>
      <c r="G226" s="15">
        <v>32.375</v>
      </c>
      <c r="H226" s="16">
        <v>82.6</v>
      </c>
      <c r="I226" s="14">
        <f t="shared" si="19"/>
        <v>41.3</v>
      </c>
      <c r="J226" s="14">
        <f t="shared" si="20"/>
        <v>73.675</v>
      </c>
      <c r="K226" s="14">
        <f t="shared" si="21"/>
        <v>1</v>
      </c>
      <c r="L226" s="14" t="str">
        <f>_xlfn.IFS(H226&lt;=0,"否",K226&lt;=2,"是",K226&gt;2,"否")</f>
        <v>是</v>
      </c>
    </row>
    <row r="227" s="3" customFormat="1" ht="30" customHeight="1" spans="1:12">
      <c r="A227" s="14">
        <f t="shared" si="24"/>
        <v>225</v>
      </c>
      <c r="B227" s="15" t="s">
        <v>271</v>
      </c>
      <c r="C227" s="15" t="s">
        <v>272</v>
      </c>
      <c r="D227" s="15" t="s">
        <v>310</v>
      </c>
      <c r="E227" s="15" t="s">
        <v>312</v>
      </c>
      <c r="F227" s="15" t="s">
        <v>17</v>
      </c>
      <c r="G227" s="15">
        <v>30.75</v>
      </c>
      <c r="H227" s="16">
        <v>80.4</v>
      </c>
      <c r="I227" s="14">
        <f t="shared" si="19"/>
        <v>40.2</v>
      </c>
      <c r="J227" s="14">
        <f t="shared" si="20"/>
        <v>70.95</v>
      </c>
      <c r="K227" s="14">
        <f t="shared" si="21"/>
        <v>2</v>
      </c>
      <c r="L227" s="14" t="str">
        <f>_xlfn.IFS(H227&lt;=0,"否",K227&lt;=2,"是",K227&gt;2,"否")</f>
        <v>是</v>
      </c>
    </row>
    <row r="228" s="3" customFormat="1" ht="30" customHeight="1" spans="1:12">
      <c r="A228" s="14">
        <f t="shared" si="24"/>
        <v>226</v>
      </c>
      <c r="B228" s="15" t="s">
        <v>271</v>
      </c>
      <c r="C228" s="15" t="s">
        <v>272</v>
      </c>
      <c r="D228" s="15" t="s">
        <v>310</v>
      </c>
      <c r="E228" s="15" t="s">
        <v>313</v>
      </c>
      <c r="F228" s="15" t="s">
        <v>17</v>
      </c>
      <c r="G228" s="15">
        <v>29.625</v>
      </c>
      <c r="H228" s="16">
        <v>80.8</v>
      </c>
      <c r="I228" s="14">
        <f t="shared" si="19"/>
        <v>40.4</v>
      </c>
      <c r="J228" s="14">
        <f t="shared" si="20"/>
        <v>70.025</v>
      </c>
      <c r="K228" s="14">
        <f>SUMPRODUCT((D:D=D228)*(J:J&gt;J228))+1</f>
        <v>3</v>
      </c>
      <c r="L228" s="14" t="str">
        <f>_xlfn.IFS(H228&lt;=0,"否",K228&lt;=2,"是",K228&gt;2,"否")</f>
        <v>否</v>
      </c>
    </row>
    <row r="229" s="3" customFormat="1" ht="30" customHeight="1" spans="1:12">
      <c r="A229" s="14">
        <f t="shared" si="24"/>
        <v>227</v>
      </c>
      <c r="B229" s="15" t="s">
        <v>271</v>
      </c>
      <c r="C229" s="15" t="s">
        <v>272</v>
      </c>
      <c r="D229" s="15" t="s">
        <v>310</v>
      </c>
      <c r="E229" s="15" t="s">
        <v>314</v>
      </c>
      <c r="F229" s="15" t="s">
        <v>17</v>
      </c>
      <c r="G229" s="15">
        <v>30.25</v>
      </c>
      <c r="H229" s="16">
        <v>78.4</v>
      </c>
      <c r="I229" s="14">
        <f t="shared" si="19"/>
        <v>39.2</v>
      </c>
      <c r="J229" s="14">
        <f t="shared" si="20"/>
        <v>69.45</v>
      </c>
      <c r="K229" s="14">
        <f>SUMPRODUCT((D:D=D229)*(J:J&gt;J229))+1</f>
        <v>4</v>
      </c>
      <c r="L229" s="14" t="str">
        <f>_xlfn.IFS(H229&lt;=0,"否",K229&lt;=2,"是",K229&gt;2,"否")</f>
        <v>否</v>
      </c>
    </row>
    <row r="230" s="3" customFormat="1" ht="30" customHeight="1" spans="1:12">
      <c r="A230" s="14">
        <f t="shared" ref="A230:A237" si="25">ROW()-2</f>
        <v>228</v>
      </c>
      <c r="B230" s="15" t="s">
        <v>271</v>
      </c>
      <c r="C230" s="15" t="s">
        <v>272</v>
      </c>
      <c r="D230" s="15" t="s">
        <v>310</v>
      </c>
      <c r="E230" s="15" t="s">
        <v>315</v>
      </c>
      <c r="F230" s="15" t="s">
        <v>17</v>
      </c>
      <c r="G230" s="15">
        <v>29.5</v>
      </c>
      <c r="H230" s="16">
        <v>79.6</v>
      </c>
      <c r="I230" s="14">
        <f t="shared" si="19"/>
        <v>39.8</v>
      </c>
      <c r="J230" s="14">
        <f t="shared" si="20"/>
        <v>69.3</v>
      </c>
      <c r="K230" s="14">
        <f t="shared" si="21"/>
        <v>5</v>
      </c>
      <c r="L230" s="14" t="str">
        <f>_xlfn.IFS(H230&lt;=0,"否",K230&lt;=2,"是",K230&gt;2,"否")</f>
        <v>否</v>
      </c>
    </row>
    <row r="231" s="3" customFormat="1" ht="30" customHeight="1" spans="1:12">
      <c r="A231" s="14">
        <f t="shared" si="25"/>
        <v>229</v>
      </c>
      <c r="B231" s="15" t="s">
        <v>271</v>
      </c>
      <c r="C231" s="15" t="s">
        <v>272</v>
      </c>
      <c r="D231" s="15" t="s">
        <v>310</v>
      </c>
      <c r="E231" s="15" t="s">
        <v>316</v>
      </c>
      <c r="F231" s="15" t="s">
        <v>19</v>
      </c>
      <c r="G231" s="15">
        <v>28.75</v>
      </c>
      <c r="H231" s="16">
        <v>77.6</v>
      </c>
      <c r="I231" s="14">
        <f t="shared" si="19"/>
        <v>38.8</v>
      </c>
      <c r="J231" s="14">
        <f t="shared" si="20"/>
        <v>67.55</v>
      </c>
      <c r="K231" s="14">
        <f t="shared" si="21"/>
        <v>6</v>
      </c>
      <c r="L231" s="14" t="str">
        <f>_xlfn.IFS(H231&lt;=0,"否",K231&lt;=2,"是",K231&gt;2,"否")</f>
        <v>否</v>
      </c>
    </row>
    <row r="232" s="3" customFormat="1" ht="30" customHeight="1" spans="1:12">
      <c r="A232" s="14">
        <f t="shared" si="25"/>
        <v>230</v>
      </c>
      <c r="B232" s="15" t="s">
        <v>271</v>
      </c>
      <c r="C232" s="15" t="s">
        <v>272</v>
      </c>
      <c r="D232" s="15" t="s">
        <v>317</v>
      </c>
      <c r="E232" s="15" t="s">
        <v>318</v>
      </c>
      <c r="F232" s="15" t="s">
        <v>19</v>
      </c>
      <c r="G232" s="15">
        <v>30.75</v>
      </c>
      <c r="H232" s="16">
        <v>80.2</v>
      </c>
      <c r="I232" s="14">
        <f t="shared" si="19"/>
        <v>40.1</v>
      </c>
      <c r="J232" s="14">
        <f t="shared" si="20"/>
        <v>70.85</v>
      </c>
      <c r="K232" s="14">
        <f t="shared" si="21"/>
        <v>1</v>
      </c>
      <c r="L232" s="14" t="str">
        <f>_xlfn.IFS(H232&lt;=0,"否",K232&lt;=1,"是",K232&gt;1,"否")</f>
        <v>是</v>
      </c>
    </row>
    <row r="233" s="3" customFormat="1" ht="30" customHeight="1" spans="1:12">
      <c r="A233" s="14">
        <f t="shared" si="25"/>
        <v>231</v>
      </c>
      <c r="B233" s="15" t="s">
        <v>271</v>
      </c>
      <c r="C233" s="15" t="s">
        <v>272</v>
      </c>
      <c r="D233" s="15" t="s">
        <v>317</v>
      </c>
      <c r="E233" s="15" t="s">
        <v>319</v>
      </c>
      <c r="F233" s="15" t="s">
        <v>19</v>
      </c>
      <c r="G233" s="15">
        <v>28.875</v>
      </c>
      <c r="H233" s="16">
        <v>81</v>
      </c>
      <c r="I233" s="14">
        <f t="shared" si="19"/>
        <v>40.5</v>
      </c>
      <c r="J233" s="14">
        <f t="shared" si="20"/>
        <v>69.375</v>
      </c>
      <c r="K233" s="14">
        <f t="shared" si="21"/>
        <v>2</v>
      </c>
      <c r="L233" s="14" t="str">
        <f>_xlfn.IFS(H233&lt;=0,"否",K233&lt;=1,"是",K233&gt;1,"否")</f>
        <v>否</v>
      </c>
    </row>
    <row r="234" s="3" customFormat="1" ht="30" customHeight="1" spans="1:12">
      <c r="A234" s="14">
        <f t="shared" si="25"/>
        <v>232</v>
      </c>
      <c r="B234" s="15" t="s">
        <v>271</v>
      </c>
      <c r="C234" s="15" t="s">
        <v>272</v>
      </c>
      <c r="D234" s="15" t="s">
        <v>317</v>
      </c>
      <c r="E234" s="15" t="s">
        <v>320</v>
      </c>
      <c r="F234" s="15" t="s">
        <v>19</v>
      </c>
      <c r="G234" s="15">
        <v>27.375</v>
      </c>
      <c r="H234" s="16">
        <v>77.8</v>
      </c>
      <c r="I234" s="14">
        <f t="shared" si="19"/>
        <v>38.9</v>
      </c>
      <c r="J234" s="14">
        <f t="shared" si="20"/>
        <v>66.275</v>
      </c>
      <c r="K234" s="14">
        <f t="shared" si="21"/>
        <v>3</v>
      </c>
      <c r="L234" s="14" t="str">
        <f>_xlfn.IFS(H234&lt;=0,"否",K234&lt;=1,"是",K234&gt;1,"否")</f>
        <v>否</v>
      </c>
    </row>
    <row r="235" s="3" customFormat="1" ht="30" customHeight="1" spans="1:12">
      <c r="A235" s="14">
        <f t="shared" si="25"/>
        <v>233</v>
      </c>
      <c r="B235" s="15" t="s">
        <v>271</v>
      </c>
      <c r="C235" s="15" t="s">
        <v>272</v>
      </c>
      <c r="D235" s="15" t="s">
        <v>321</v>
      </c>
      <c r="E235" s="15" t="s">
        <v>322</v>
      </c>
      <c r="F235" s="15" t="s">
        <v>17</v>
      </c>
      <c r="G235" s="15">
        <v>30.75</v>
      </c>
      <c r="H235" s="17" t="s">
        <v>323</v>
      </c>
      <c r="I235" s="14">
        <f t="shared" si="19"/>
        <v>41.22</v>
      </c>
      <c r="J235" s="14">
        <f t="shared" si="20"/>
        <v>71.97</v>
      </c>
      <c r="K235" s="14">
        <f t="shared" si="21"/>
        <v>1</v>
      </c>
      <c r="L235" s="14" t="str">
        <f>_xlfn.IFS(H235&lt;=0,"否",K235&lt;=1,"是",K235&gt;1,"否")</f>
        <v>是</v>
      </c>
    </row>
    <row r="236" s="3" customFormat="1" ht="30" customHeight="1" spans="1:12">
      <c r="A236" s="14">
        <f t="shared" si="25"/>
        <v>234</v>
      </c>
      <c r="B236" s="15" t="s">
        <v>271</v>
      </c>
      <c r="C236" s="15" t="s">
        <v>272</v>
      </c>
      <c r="D236" s="15" t="s">
        <v>321</v>
      </c>
      <c r="E236" s="15" t="s">
        <v>324</v>
      </c>
      <c r="F236" s="15" t="s">
        <v>17</v>
      </c>
      <c r="G236" s="15">
        <v>29.875</v>
      </c>
      <c r="H236" s="17" t="s">
        <v>325</v>
      </c>
      <c r="I236" s="14">
        <f t="shared" si="19"/>
        <v>40.29</v>
      </c>
      <c r="J236" s="14">
        <f t="shared" si="20"/>
        <v>70.165</v>
      </c>
      <c r="K236" s="14">
        <f>SUMPRODUCT((D:D=D236)*(J:J&gt;J236))+1</f>
        <v>2</v>
      </c>
      <c r="L236" s="14" t="str">
        <f>_xlfn.IFS(H236&lt;=0,"否",K236&lt;=1,"是",K236&gt;1,"否")</f>
        <v>否</v>
      </c>
    </row>
    <row r="237" s="3" customFormat="1" ht="30" customHeight="1" spans="1:12">
      <c r="A237" s="14">
        <f t="shared" si="25"/>
        <v>235</v>
      </c>
      <c r="B237" s="15" t="s">
        <v>271</v>
      </c>
      <c r="C237" s="15" t="s">
        <v>272</v>
      </c>
      <c r="D237" s="15" t="s">
        <v>321</v>
      </c>
      <c r="E237" s="15" t="s">
        <v>326</v>
      </c>
      <c r="F237" s="15" t="s">
        <v>17</v>
      </c>
      <c r="G237" s="15">
        <v>30</v>
      </c>
      <c r="H237" s="17" t="s">
        <v>327</v>
      </c>
      <c r="I237" s="14">
        <f t="shared" si="19"/>
        <v>39.42</v>
      </c>
      <c r="J237" s="14">
        <f t="shared" si="20"/>
        <v>69.42</v>
      </c>
      <c r="K237" s="14">
        <f>SUMPRODUCT((D:D=D237)*(J:J&gt;J237))+1</f>
        <v>3</v>
      </c>
      <c r="L237" s="14" t="str">
        <f>_xlfn.IFS(H237&lt;=0,"否",K237&lt;=1,"是",K237&gt;1,"否")</f>
        <v>否</v>
      </c>
    </row>
  </sheetData>
  <protectedRanges>
    <protectedRange sqref="G3:G5" name="区域1_2" securityDescriptor=""/>
  </protectedRanges>
  <autoFilter ref="A2:L237">
    <sortState ref="A2:L237">
      <sortCondition ref="K2"/>
    </sortState>
  </autoFilter>
  <mergeCells count="1">
    <mergeCell ref="A1:L1"/>
  </mergeCells>
  <conditionalFormatting sqref="E77">
    <cfRule type="duplicateValues" dxfId="0" priority="4"/>
  </conditionalFormatting>
  <conditionalFormatting sqref="E83">
    <cfRule type="duplicateValues" dxfId="1" priority="3"/>
  </conditionalFormatting>
  <conditionalFormatting sqref="E143">
    <cfRule type="duplicateValues" dxfId="2" priority="2"/>
  </conditionalFormatting>
  <conditionalFormatting sqref="E144">
    <cfRule type="duplicateValues" dxfId="3" priority="1"/>
  </conditionalFormatting>
  <conditionalFormatting sqref="E3:E76 E78:E82 E84:E142 E145:E237">
    <cfRule type="duplicateValues" dxfId="4" priority="7"/>
  </conditionalFormatting>
  <printOptions horizontalCentered="1"/>
  <pageMargins left="0.160416666666667" right="0.160416666666667" top="0.605555555555556" bottom="0.605555555555556" header="0.5" footer="0.511805555555556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2 "   r a n g e C r e a t o r = " "   o t h e r s A c c e s s P e r m i s s i o n = " e d i t " / > < / r a n g e L i s t > < r a n g e L i s t   s h e e t S t i d = " 2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2024-05-14T01:45:00Z</dcterms:created>
  <dcterms:modified xsi:type="dcterms:W3CDTF">2024-06-03T06:19:56Z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163DC42564894723A12D031508C313F5_13</vt:lpwstr>
  </property>
  <property fmtid="{D5CDD505-2E9C-101B-9397-08002B2CF9AE}" pid="3" name="KSOProductBuildVer">
    <vt:lpwstr>2052-10.8.0.5838</vt:lpwstr>
  </property>
</Properties>
</file>